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K:\Publications\Budget\24_BUDGET_2022-23\03-BP3-Economic-and-Fiscal-Outlook\04-Final\04 Excel\01 Original - Properties fixed\"/>
    </mc:Choice>
  </mc:AlternateContent>
  <xr:revisionPtr revIDLastSave="0" documentId="13_ncr:1_{C6D71946-64E2-4C27-9C86-BF5906586395}" xr6:coauthVersionLast="47" xr6:coauthVersionMax="47" xr10:uidLastSave="{00000000-0000-0000-0000-000000000000}"/>
  <bookViews>
    <workbookView xWindow="55020" yWindow="-3225" windowWidth="20715" windowHeight="13440" tabRatio="923" firstSheet="1" activeTab="1" xr2:uid="{2EC7272F-E2A4-4995-A2DC-7CB2B842D0BD}"/>
  </bookViews>
  <sheets>
    <sheet name="Sheet3" sheetId="18" state="hidden" r:id="rId1"/>
    <sheet name="8.1" sheetId="1" r:id="rId2"/>
    <sheet name="8.2" sheetId="6" r:id="rId3"/>
    <sheet name="8.3" sheetId="7" r:id="rId4"/>
    <sheet name="8.4" sheetId="29" r:id="rId5"/>
    <sheet name="8.5" sheetId="24" r:id="rId6"/>
    <sheet name="8.6" sheetId="37" r:id="rId7"/>
    <sheet name="8.7" sheetId="28" r:id="rId8"/>
    <sheet name="Figure 8.1" sheetId="38" r:id="rId9"/>
    <sheet name="8.8" sheetId="2" r:id="rId10"/>
    <sheet name="8.9" sheetId="3" r:id="rId11"/>
    <sheet name="8.10" sheetId="4" r:id="rId12"/>
  </sheets>
  <externalReferences>
    <externalReference r:id="rId13"/>
  </externalReferences>
  <definedNames>
    <definedName name="_xlnm.Print_Area" localSheetId="1">'8.1'!$A$1:$E$53</definedName>
    <definedName name="_xlnm.Print_Area" localSheetId="2">'8.2'!$A$1:$G$123</definedName>
    <definedName name="_xlnm.Print_Area" localSheetId="0">Sheet3!$B$3:$J$47</definedName>
    <definedName name="_xlnm.Print_Titles" localSheetId="2">'8.2'!$4:$6</definedName>
    <definedName name="_xlnm.Print_Titles" localSheetId="6">'8.6'!$3:$5</definedName>
    <definedName name="YesNo" localSheetId="6">#REF!</definedName>
    <definedName name="YesNo" localSheetId="8">'[1]Tables Tracker'!$AS$2:$AS$5</definedName>
    <definedName name="Yes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8" l="1"/>
  <c r="D26" i="18" l="1"/>
  <c r="D28" i="18"/>
  <c r="D25" i="18"/>
  <c r="D46" i="18"/>
  <c r="D31" i="18" l="1"/>
  <c r="D27" i="18"/>
  <c r="F25" i="18" s="1"/>
  <c r="G25" i="18" s="1"/>
  <c r="D11" i="18"/>
  <c r="D30" i="18" l="1"/>
  <c r="D45" i="18"/>
  <c r="D10" i="18" l="1"/>
  <c r="D12" i="18"/>
  <c r="D42" i="18"/>
  <c r="D43" i="18"/>
  <c r="D44" i="18"/>
  <c r="F42" i="18" l="1"/>
  <c r="G42" i="18" s="1"/>
  <c r="F10" i="18"/>
  <c r="G10" i="18" s="1"/>
  <c r="D13" i="18"/>
</calcChain>
</file>

<file path=xl/sharedStrings.xml><?xml version="1.0" encoding="utf-8"?>
<sst xmlns="http://schemas.openxmlformats.org/spreadsheetml/2006/main" count="993" uniqueCount="380">
  <si>
    <t>Horizon Power</t>
  </si>
  <si>
    <t>Synergy</t>
  </si>
  <si>
    <t>Western Power</t>
  </si>
  <si>
    <t>Water Corporation</t>
  </si>
  <si>
    <t>Bunbury Water Corporation (Aqwest)</t>
  </si>
  <si>
    <t>Busselton Water Corporation</t>
  </si>
  <si>
    <t>Southern Ports Authority</t>
  </si>
  <si>
    <t>Kimberley Ports Authority</t>
  </si>
  <si>
    <t>Pilbara Ports Authority</t>
  </si>
  <si>
    <t>Mid West Ports Authority</t>
  </si>
  <si>
    <t>Gold Corporation</t>
  </si>
  <si>
    <t>Western Australian Treasury Corporation</t>
  </si>
  <si>
    <t>Insurance Commission of Western Australia</t>
  </si>
  <si>
    <t>Forest Products Commission</t>
  </si>
  <si>
    <t>INTRODUCTION</t>
  </si>
  <si>
    <t xml:space="preserve">The general government sector will receive a net amount totalling $XXX million from public corporations in 2018-19 (see Table 8.1). That is, tax equivalent and dividend revenue received from public corporations ($X.X billion) is expected to exceed gross subsidy payments to these corporations ($X.X billion) by $XXX million. This is an increase on the $XXX million net subsidy in 2017-18, </t>
  </si>
  <si>
    <t>Net Receipts Totalling</t>
  </si>
  <si>
    <t>million</t>
  </si>
  <si>
    <t>Tax &amp; Dividend Revenue Receipts</t>
  </si>
  <si>
    <t>billion</t>
  </si>
  <si>
    <t>Gross Subsidy Payments</t>
  </si>
  <si>
    <t>Increase/Decrease on 2016-17 (%)</t>
  </si>
  <si>
    <t>%</t>
  </si>
  <si>
    <t>REVENUE</t>
  </si>
  <si>
    <t xml:space="preserve">General government sector revenue from public corporations in 2018-19 is estimated to be $X.X billion, comprising $XXX million in dividend payments, $XXX million in income tax equivalent payments, and $XX million in local government rate equivalent payments.
[Drafting Note:  Section on Dividend Payout Ratios and 2016-17 Interim Dividend Deferral]
Revenue from public corporations in 2018-19 is expected to be $XXX million (or XX.X%) higher than in 2017-18. This is mainly the result of:
</t>
  </si>
  <si>
    <t>GG Sector Revenue</t>
  </si>
  <si>
    <t>Dividends</t>
  </si>
  <si>
    <t>TER Payments</t>
  </si>
  <si>
    <t xml:space="preserve">LGRE </t>
  </si>
  <si>
    <t>Increase/Decrease in Revenue</t>
  </si>
  <si>
    <t>EXPENSES</t>
  </si>
  <si>
    <t>Subsidies provided to public corporations in 2018-19 are estimated to total $X.X billion, a decrease/increase of $XXX million (or X.X%) from 2017-18. The general government sector is forecast to pay a total of $XX billion across the four year period to 2021-22 to subsidise the activities of public corporations. 
...the Water Corporation is expected to receive operating subsidies totalling $XXX million in 2018-19, most of which ($XXX million) is to support the ongoing commitment to provide water at the same cost for country residential users as for metropolitan residents</t>
  </si>
  <si>
    <t>Subsidies to Public Corporations</t>
  </si>
  <si>
    <t>Increase/Decrease on 2016-17 ($)</t>
  </si>
  <si>
    <t>Total GG Payments to 2020-21</t>
  </si>
  <si>
    <t>Water Corp Operating Subsidies</t>
  </si>
  <si>
    <t>Country Loss Portion</t>
  </si>
  <si>
    <t>Public Corporations</t>
  </si>
  <si>
    <t>Figure 8.1</t>
  </si>
  <si>
    <t>Table 8.1</t>
  </si>
  <si>
    <r>
      <t xml:space="preserve">Revenue to and Expenses from the General Government Sector </t>
    </r>
    <r>
      <rPr>
        <vertAlign val="superscript"/>
        <sz val="10"/>
        <color theme="1"/>
        <rFont val="Arial"/>
        <family val="2"/>
      </rPr>
      <t>(a)</t>
    </r>
  </si>
  <si>
    <t>2021-22</t>
  </si>
  <si>
    <t>2022-23</t>
  </si>
  <si>
    <t>Estimated</t>
  </si>
  <si>
    <t>Budget</t>
  </si>
  <si>
    <t>Actual</t>
  </si>
  <si>
    <t>Year</t>
  </si>
  <si>
    <t>$m</t>
  </si>
  <si>
    <t>Electricity Corporations</t>
  </si>
  <si>
    <t>Dividends, Tax Equivalents, and Local Government Rate Equivalents</t>
  </si>
  <si>
    <t>Subtotal</t>
  </si>
  <si>
    <t>Operating Subsidies</t>
  </si>
  <si>
    <t>Other Subsidies</t>
  </si>
  <si>
    <t>Net Electricity Corporations</t>
  </si>
  <si>
    <t xml:space="preserve">Other Subsidies </t>
  </si>
  <si>
    <t>Net Water Corporation</t>
  </si>
  <si>
    <r>
      <t xml:space="preserve">Public Transport Authority </t>
    </r>
    <r>
      <rPr>
        <b/>
        <vertAlign val="superscript"/>
        <sz val="8"/>
        <color rgb="FF000000"/>
        <rFont val="Arial"/>
        <family val="2"/>
      </rPr>
      <t>(b)</t>
    </r>
  </si>
  <si>
    <t xml:space="preserve">Operating Subsidies </t>
  </si>
  <si>
    <t>Net Public Transport Authority</t>
  </si>
  <si>
    <t>Other Public Corporations</t>
  </si>
  <si>
    <t>Net Other Public Corporations</t>
  </si>
  <si>
    <t>Total revenue from Public Corporations</t>
  </si>
  <si>
    <t>Income Tax Equivalents</t>
  </si>
  <si>
    <t>Local Government Rate Equivalents</t>
  </si>
  <si>
    <t>Total expense to Public Corporations</t>
  </si>
  <si>
    <r>
      <t xml:space="preserve">Net impact on General Government Sector </t>
    </r>
    <r>
      <rPr>
        <b/>
        <vertAlign val="superscript"/>
        <sz val="8"/>
        <color rgb="FF000000"/>
        <rFont val="Arial"/>
        <family val="2"/>
      </rPr>
      <t>(c)</t>
    </r>
  </si>
  <si>
    <t>(b)   The Public Transport Authority does not pay dividends or tax equivalent payments.</t>
  </si>
  <si>
    <t>Note: Columns may not add due to rounding.</t>
  </si>
  <si>
    <t>Table 8.2</t>
  </si>
  <si>
    <t>GENERAL GOVERNMENT REVENUE FROM PUBLIC CORPORATIONS</t>
  </si>
  <si>
    <t>2023-24</t>
  </si>
  <si>
    <t>2024-25</t>
  </si>
  <si>
    <t>2025-26</t>
  </si>
  <si>
    <t>Estimated Actual</t>
  </si>
  <si>
    <t>Budget 
Year</t>
  </si>
  <si>
    <t>Outyear</t>
  </si>
  <si>
    <t>Details of Payment</t>
  </si>
  <si>
    <t>ELECTRICITY CORPORATIONS</t>
  </si>
  <si>
    <t xml:space="preserve">Horizon Power </t>
  </si>
  <si>
    <t>Income tax expense</t>
  </si>
  <si>
    <t>Local Government Rates expense</t>
  </si>
  <si>
    <t>WATER CORPORATIONS</t>
  </si>
  <si>
    <t>PORT AUTHORITIES</t>
  </si>
  <si>
    <t>Fremantle Port Authority</t>
  </si>
  <si>
    <t>Budget
Year</t>
  </si>
  <si>
    <r>
      <t>Port Hedland Port Authority</t>
    </r>
    <r>
      <rPr>
        <sz val="8"/>
        <color rgb="FFFF0000"/>
        <rFont val="Arial"/>
        <family val="2"/>
      </rPr>
      <t>- Pilbara</t>
    </r>
  </si>
  <si>
    <t>OTHER AGENCIES</t>
  </si>
  <si>
    <t>DevelopmentWA</t>
  </si>
  <si>
    <t>Subtotal Amounts</t>
  </si>
  <si>
    <r>
      <t xml:space="preserve">Income tax expense </t>
    </r>
    <r>
      <rPr>
        <b/>
        <vertAlign val="superscript"/>
        <sz val="8"/>
        <color rgb="FF000000"/>
        <rFont val="Arial"/>
        <family val="2"/>
      </rPr>
      <t>(a)</t>
    </r>
  </si>
  <si>
    <t>TOTAL</t>
  </si>
  <si>
    <t>Note: Columns may not add due to rounding.</t>
  </si>
  <si>
    <t>Table 8.3</t>
  </si>
  <si>
    <t>PUBLIC CORPORATION DIVIDEND PAYOUT RATIOS</t>
  </si>
  <si>
    <t xml:space="preserve">Synergy </t>
  </si>
  <si>
    <t>Bunbury Water Corporation</t>
  </si>
  <si>
    <r>
      <t xml:space="preserve">DevelopmentWA </t>
    </r>
    <r>
      <rPr>
        <vertAlign val="superscript"/>
        <sz val="8"/>
        <color rgb="FF000000"/>
        <rFont val="Arial"/>
        <family val="2"/>
      </rPr>
      <t>(a)</t>
    </r>
  </si>
  <si>
    <r>
      <t xml:space="preserve">Insurance Commission of Western Australia </t>
    </r>
    <r>
      <rPr>
        <vertAlign val="superscript"/>
        <sz val="8"/>
        <color rgb="FF000000"/>
        <rFont val="Arial"/>
        <family val="2"/>
      </rPr>
      <t>(b)</t>
    </r>
  </si>
  <si>
    <t>Table 8.4</t>
  </si>
  <si>
    <t>SYNERGY FINANCIAL VIABILITY SUBSIDIES</t>
  </si>
  <si>
    <t>Total</t>
  </si>
  <si>
    <t>2022-23 to 2025-26</t>
  </si>
  <si>
    <t>Distributed Energy Buyback Scheme</t>
  </si>
  <si>
    <t>Over-the-Counter and Paper-Bill Fee Recovery</t>
  </si>
  <si>
    <t>Re- and De-energisation Fee Recovery</t>
  </si>
  <si>
    <t>Renewable Energy Buyback Scheme</t>
  </si>
  <si>
    <t>System Security Transition Payment</t>
  </si>
  <si>
    <t>Tariff Equalisation Contribution Recovery</t>
  </si>
  <si>
    <t>Wholesale Electricity Market Reform</t>
  </si>
  <si>
    <t>Table 8.5</t>
  </si>
  <si>
    <t>REGIONAL UTILITIES PRICING SUBSIDIES</t>
  </si>
  <si>
    <t>Country Water Pricing Subsidy</t>
  </si>
  <si>
    <t>Tariff Equalisation Contribution</t>
  </si>
  <si>
    <t>EXPENSES FROM THE GENERAL GOVERNMENT SECTOR TO PUBLIC CORPORATIONS</t>
  </si>
  <si>
    <t>Funding Department</t>
  </si>
  <si>
    <t>Tariff Adjustment Payment</t>
  </si>
  <si>
    <t>Treasury</t>
  </si>
  <si>
    <t>Continuity of Esperance Energy Supply - Long Term</t>
  </si>
  <si>
    <t>Continuity of Esperance Energy Supply - Short Term</t>
  </si>
  <si>
    <t>Air Conditioning Allowance</t>
  </si>
  <si>
    <t>Tariff Migration - Movement to L2 and A2 Tariff</t>
  </si>
  <si>
    <t>Remote Communities Essential Services</t>
  </si>
  <si>
    <t>Case Management</t>
  </si>
  <si>
    <t>Feed‑In Tariff</t>
  </si>
  <si>
    <t>Hardship Utility Grant Scheme</t>
  </si>
  <si>
    <t>COVID-19 Response - Smart Energy for Social Housing</t>
  </si>
  <si>
    <t>Account Establishment Fee Rebate</t>
  </si>
  <si>
    <t>Dependent Child Rebate</t>
  </si>
  <si>
    <t>Aggregation and Orchestration Platform</t>
  </si>
  <si>
    <t>Electric Vehicle Charging Network</t>
  </si>
  <si>
    <t>Emergency Solar Management</t>
  </si>
  <si>
    <t>Hardship Response</t>
  </si>
  <si>
    <t>Late Payment Fee Waiver</t>
  </si>
  <si>
    <t>Project Symphony</t>
  </si>
  <si>
    <t>WA Government Energy Assistance Payment</t>
  </si>
  <si>
    <t>State Underground Power Program</t>
  </si>
  <si>
    <t>Country Water Pricing Subsidy – Royalties for Regions</t>
  </si>
  <si>
    <t>Metropolitan Operations</t>
  </si>
  <si>
    <t>Pensioner and Senior Concessions</t>
  </si>
  <si>
    <t>Burrup Water Supply System</t>
  </si>
  <si>
    <t>Metering Services</t>
  </si>
  <si>
    <t>Essential and Municipal Services Upgrade Program</t>
  </si>
  <si>
    <t xml:space="preserve">Westport - Technical Input and Support </t>
  </si>
  <si>
    <t>Transport</t>
  </si>
  <si>
    <t>COVID-19 Response - Maintenance Projects</t>
  </si>
  <si>
    <t>Transfer of Wyndham, Derby and Yampi Ports</t>
  </si>
  <si>
    <t>Dampier - Burrup Port Infrastructure</t>
  </si>
  <si>
    <t>LAND AGENCIES</t>
  </si>
  <si>
    <t>Kwinana Land - Holding Costs</t>
  </si>
  <si>
    <t>Sustainable Funding Model Principles</t>
  </si>
  <si>
    <t>Residential Land Development for Social and Affordable Housing - Holding Costs</t>
  </si>
  <si>
    <t>Residential Land Development for Social and Affordable Housing - Transaction Costs</t>
  </si>
  <si>
    <t>Dixon Road Reserves</t>
  </si>
  <si>
    <t>Ocean Reef Marina</t>
  </si>
  <si>
    <t>COVID-19 Response - Council of Australian Governments' Waste Export Ban</t>
  </si>
  <si>
    <t>Forrestdale Business Park West</t>
  </si>
  <si>
    <t>Burrup Strategic Industrial Area</t>
  </si>
  <si>
    <t>Yamatji Nation Settlement</t>
  </si>
  <si>
    <t>Election Commitment - Industrial Land Development Fund</t>
  </si>
  <si>
    <t>COVID-19 Response - Nyamba Buru Yawuru Broome Projects</t>
  </si>
  <si>
    <t>COVID-19 Response - Nyamba Buru Yawuru Retail Big Box</t>
  </si>
  <si>
    <t>COVID-19 Response - Australian Marine Complex</t>
  </si>
  <si>
    <t>COVID-19 Response - Kemerton General Industrial Area</t>
  </si>
  <si>
    <t>COVID-19 Response - East Perth Redevelopment</t>
  </si>
  <si>
    <t>COVID-19 Response - Hamilton Senior High School Redevelopment</t>
  </si>
  <si>
    <t>COVID-19 Response - Nyamba Buru Yawuru Health and Wellbeing Campus</t>
  </si>
  <si>
    <t>COVID-19 Response - East Keralup Economic Activation</t>
  </si>
  <si>
    <t>COVID-19 Response - Australian Marine Complex</t>
  </si>
  <si>
    <t xml:space="preserve">Oakajee Access Road </t>
  </si>
  <si>
    <t>Mardalup Park</t>
  </si>
  <si>
    <t>OTHER</t>
  </si>
  <si>
    <t>Direct Grants - Racing Bets Levy</t>
  </si>
  <si>
    <t>Point of Consumption Tax - Racing Funding</t>
  </si>
  <si>
    <t>Partial Compensation for Retention of a Portion of Gnangara Pines</t>
  </si>
  <si>
    <t>Transperth and Regional Town Services</t>
  </si>
  <si>
    <t xml:space="preserve">General </t>
  </si>
  <si>
    <t>Concession Fares</t>
  </si>
  <si>
    <t>Pensioners, Seniors and Carers Free Travel</t>
  </si>
  <si>
    <t>School Children Fares</t>
  </si>
  <si>
    <t>Perth Stadium Special Events</t>
  </si>
  <si>
    <t>Regional Town Bus Services</t>
  </si>
  <si>
    <t>Regional School Bus Services</t>
  </si>
  <si>
    <t>Regional School Bus Conveyance Allowance</t>
  </si>
  <si>
    <t>Annual Free Trip for Pensioners</t>
  </si>
  <si>
    <t>Freight Network - General</t>
  </si>
  <si>
    <t>Regional School Bus Services - Intensive English Centres and Other Services</t>
  </si>
  <si>
    <t>Transperth Free Transit Zone - Recurrent Grant</t>
  </si>
  <si>
    <t>Tunnel Monitoring</t>
  </si>
  <si>
    <t>Geraldton Alternative Settlement Agreement</t>
  </si>
  <si>
    <t>National Rental Affordability Scheme</t>
  </si>
  <si>
    <t>North West Aboriginal Housing Fund – Royalties for Regions</t>
  </si>
  <si>
    <t>Regional Renewal – Royalties for Regions</t>
  </si>
  <si>
    <t>Remote Communities – Royalties for Regions</t>
  </si>
  <si>
    <t>Social Housing Investment Fund</t>
  </si>
  <si>
    <t>Social Housing Operational</t>
  </si>
  <si>
    <t>Social Housing Economic Recovery Package</t>
  </si>
  <si>
    <t>South West Native Title</t>
  </si>
  <si>
    <t>Various</t>
  </si>
  <si>
    <t>Table 8.7</t>
  </si>
  <si>
    <t>ESTIMATED IMPACT ON THE 'REPRESENTATIVE' HOUSEHOLD</t>
  </si>
  <si>
    <t>$ level</t>
  </si>
  <si>
    <t>% change</t>
  </si>
  <si>
    <r>
      <t xml:space="preserve">Motor Vehicles </t>
    </r>
    <r>
      <rPr>
        <b/>
        <vertAlign val="superscript"/>
        <sz val="8"/>
        <color rgb="FF000000"/>
        <rFont val="Arial"/>
        <family val="2"/>
      </rPr>
      <t>(a)</t>
    </r>
  </si>
  <si>
    <t>Vehicle license charge</t>
  </si>
  <si>
    <t>Recording fee</t>
  </si>
  <si>
    <t>–</t>
  </si>
  <si>
    <t>Drivers license</t>
  </si>
  <si>
    <t>Motor Injury Insurance (MII)</t>
  </si>
  <si>
    <r>
      <t xml:space="preserve">Utility Charges </t>
    </r>
    <r>
      <rPr>
        <b/>
        <vertAlign val="superscript"/>
        <sz val="8"/>
        <color rgb="FF000000"/>
        <rFont val="Arial"/>
        <family val="2"/>
      </rPr>
      <t>(b)</t>
    </r>
  </si>
  <si>
    <r>
      <t xml:space="preserve">Electricity </t>
    </r>
    <r>
      <rPr>
        <vertAlign val="superscript"/>
        <sz val="8"/>
        <rFont val="Arial"/>
        <family val="2"/>
      </rPr>
      <t>(c)</t>
    </r>
  </si>
  <si>
    <r>
      <t xml:space="preserve">$400 Household Electricity Credit </t>
    </r>
    <r>
      <rPr>
        <vertAlign val="superscript"/>
        <sz val="8"/>
        <color rgb="FF000000"/>
        <rFont val="Arial"/>
        <family val="2"/>
      </rPr>
      <t>(d)</t>
    </r>
  </si>
  <si>
    <t>n/a</t>
  </si>
  <si>
    <r>
      <t xml:space="preserve">Water, wastewater and drainage </t>
    </r>
    <r>
      <rPr>
        <vertAlign val="superscript"/>
        <sz val="8"/>
        <rFont val="Arial"/>
        <family val="2"/>
      </rPr>
      <t xml:space="preserve">(e)(f) </t>
    </r>
  </si>
  <si>
    <r>
      <t xml:space="preserve">Public Transport </t>
    </r>
    <r>
      <rPr>
        <b/>
        <vertAlign val="superscript"/>
        <sz val="8"/>
        <rFont val="Arial"/>
        <family val="2"/>
      </rPr>
      <t>(g)</t>
    </r>
  </si>
  <si>
    <r>
      <t xml:space="preserve">Student fares </t>
    </r>
    <r>
      <rPr>
        <vertAlign val="superscript"/>
        <sz val="8"/>
        <rFont val="Arial"/>
        <family val="2"/>
      </rPr>
      <t>(h)</t>
    </r>
  </si>
  <si>
    <r>
      <t xml:space="preserve">Standard fares </t>
    </r>
    <r>
      <rPr>
        <vertAlign val="superscript"/>
        <sz val="8"/>
        <rFont val="Arial"/>
        <family val="2"/>
      </rPr>
      <t>(i)</t>
    </r>
  </si>
  <si>
    <r>
      <t xml:space="preserve">Emergency Services Levy (ESL) </t>
    </r>
    <r>
      <rPr>
        <b/>
        <vertAlign val="superscript"/>
        <sz val="8"/>
        <rFont val="Arial"/>
        <family val="2"/>
      </rPr>
      <t xml:space="preserve">(f) </t>
    </r>
  </si>
  <si>
    <r>
      <t xml:space="preserve">Stamp Duty </t>
    </r>
    <r>
      <rPr>
        <b/>
        <vertAlign val="superscript"/>
        <sz val="8"/>
        <rFont val="Arial"/>
        <family val="2"/>
      </rPr>
      <t>(j)</t>
    </r>
  </si>
  <si>
    <r>
      <t xml:space="preserve">Stamp duty on general insurance </t>
    </r>
    <r>
      <rPr>
        <vertAlign val="superscript"/>
        <sz val="8"/>
        <rFont val="Arial"/>
        <family val="2"/>
      </rPr>
      <t>(k)</t>
    </r>
  </si>
  <si>
    <t>Stamp duty on MII</t>
  </si>
  <si>
    <t>Total Expenditure</t>
  </si>
  <si>
    <r>
      <t>(a)</t>
    </r>
    <r>
      <rPr>
        <sz val="7"/>
        <color rgb="FF000000"/>
        <rFont val="Times New Roman"/>
        <family val="1"/>
      </rPr>
      <t xml:space="preserve">     </t>
    </r>
    <r>
      <rPr>
        <sz val="7"/>
        <color rgb="FF000000"/>
        <rFont val="Arial"/>
        <family val="2"/>
      </rPr>
      <t>Based on a household with two drivers and owning one car (a sedan with tare weight of 1,600 kg - relevant for the purpose of determining the appropriate level of vehicle licence charge).</t>
    </r>
  </si>
  <si>
    <r>
      <t>(e)</t>
    </r>
    <r>
      <rPr>
        <sz val="7"/>
        <color rgb="FF000000"/>
        <rFont val="Times New Roman"/>
        <family val="1"/>
      </rPr>
      <t xml:space="preserve">     </t>
    </r>
    <r>
      <rPr>
        <sz val="7"/>
        <color rgb="FF000000"/>
        <rFont val="Arial"/>
        <family val="2"/>
      </rPr>
      <t>Consumes 230 kL of water per annum.</t>
    </r>
  </si>
  <si>
    <r>
      <t>(h)</t>
    </r>
    <r>
      <rPr>
        <sz val="7"/>
        <color rgb="FF000000"/>
        <rFont val="Times New Roman"/>
        <family val="1"/>
      </rPr>
      <t xml:space="preserve">     </t>
    </r>
    <r>
      <rPr>
        <sz val="7"/>
        <color rgb="FF000000"/>
        <rFont val="Arial"/>
        <family val="2"/>
      </rPr>
      <t>Purchases 10 Transperth student fares in 40 weeks of the year. Reflects travel on student fares occurs only during the school term.</t>
    </r>
  </si>
  <si>
    <t>Table 8.8</t>
  </si>
  <si>
    <t>2022-23 ELECTRICITY TARIFF PRICE PATHS</t>
  </si>
  <si>
    <t>NON-CONTESTABLE TARIFFS</t>
  </si>
  <si>
    <r>
      <t>Residential (A1/A2)</t>
    </r>
    <r>
      <rPr>
        <vertAlign val="superscript"/>
        <sz val="8"/>
        <rFont val="Arial"/>
        <family val="2"/>
      </rPr>
      <t xml:space="preserve"> </t>
    </r>
  </si>
  <si>
    <t>Residential Hot Water (B1)</t>
  </si>
  <si>
    <t>Community and Charitable Organisations (C1/C2)</t>
  </si>
  <si>
    <t>Charitable Organisation Providing Residential Accommodation (D1/D2)</t>
  </si>
  <si>
    <t>Combined Residential/Business (K1/K2)</t>
  </si>
  <si>
    <t>Small Business (L1/L2)</t>
  </si>
  <si>
    <t xml:space="preserve">Small Business Time of Use (R1) </t>
  </si>
  <si>
    <r>
      <t xml:space="preserve">Unmetered Supply (UMS) </t>
    </r>
    <r>
      <rPr>
        <vertAlign val="superscript"/>
        <sz val="8"/>
        <rFont val="Arial"/>
        <family val="2"/>
      </rPr>
      <t>(a)</t>
    </r>
  </si>
  <si>
    <r>
      <t xml:space="preserve">Traffic Lighting (W1/W2) </t>
    </r>
    <r>
      <rPr>
        <vertAlign val="superscript"/>
        <sz val="8"/>
        <rFont val="Arial"/>
        <family val="2"/>
      </rPr>
      <t>(a)</t>
    </r>
  </si>
  <si>
    <r>
      <t xml:space="preserve">Street Lighting (Z) - South Western Interconnected System </t>
    </r>
    <r>
      <rPr>
        <vertAlign val="superscript"/>
        <sz val="8"/>
        <rFont val="Arial"/>
        <family val="2"/>
      </rPr>
      <t>(a)</t>
    </r>
  </si>
  <si>
    <r>
      <t>Street Lighting (Z) - Horizon Power service area</t>
    </r>
    <r>
      <rPr>
        <vertAlign val="superscript"/>
        <sz val="8"/>
        <rFont val="Arial"/>
        <family val="2"/>
      </rPr>
      <t xml:space="preserve"> (a)</t>
    </r>
  </si>
  <si>
    <r>
      <t xml:space="preserve">CONTESTABLE TARIFFS </t>
    </r>
    <r>
      <rPr>
        <b/>
        <vertAlign val="superscript"/>
        <sz val="8"/>
        <rFont val="Arial"/>
        <family val="2"/>
      </rPr>
      <t>(a)</t>
    </r>
  </si>
  <si>
    <t>Medium Business (L3/L4)</t>
  </si>
  <si>
    <t>Medium Business Time of Use (R3)</t>
  </si>
  <si>
    <r>
      <t>(a)</t>
    </r>
    <r>
      <rPr>
        <sz val="7"/>
        <color rgb="FF000000"/>
        <rFont val="Times New Roman"/>
        <family val="1"/>
      </rPr>
      <t xml:space="preserve">     </t>
    </r>
    <r>
      <rPr>
        <sz val="7"/>
        <color rgb="FF000000"/>
        <rFont val="Arial"/>
        <family val="2"/>
        <charset val="1"/>
      </rPr>
      <t>These regulated tariffs approximate cost-reflective levels and have been smoothed over the forward estimates period in order to minimise large year-on-year movements in price.</t>
    </r>
  </si>
  <si>
    <t>Table 8.9</t>
  </si>
  <si>
    <t>% Change</t>
  </si>
  <si>
    <t>Metropolitan Residential Tariffs</t>
  </si>
  <si>
    <t>Water</t>
  </si>
  <si>
    <t>Standard fixed service charge ($)</t>
  </si>
  <si>
    <r>
      <t xml:space="preserve">Consumption charges (c/kL) </t>
    </r>
    <r>
      <rPr>
        <i/>
        <vertAlign val="superscript"/>
        <sz val="8"/>
        <color rgb="FF000000"/>
        <rFont val="Arial"/>
        <family val="2"/>
      </rPr>
      <t>(a)</t>
    </r>
  </si>
  <si>
    <t>0-150kL</t>
  </si>
  <si>
    <t>151-500kL</t>
  </si>
  <si>
    <t>Over 500kL</t>
  </si>
  <si>
    <r>
      <t xml:space="preserve">Wastewater (c in $GRV) </t>
    </r>
    <r>
      <rPr>
        <b/>
        <vertAlign val="superscript"/>
        <sz val="8"/>
        <color rgb="FF000000"/>
        <rFont val="Arial"/>
        <family val="2"/>
      </rPr>
      <t>(b)(c)</t>
    </r>
  </si>
  <si>
    <t>First $16,400 Gross Rental Value (GRV)</t>
  </si>
  <si>
    <t>Over $16,400 GRV</t>
  </si>
  <si>
    <t>Drainage</t>
  </si>
  <si>
    <r>
      <t xml:space="preserve">Drainage charge (c in $GRV) </t>
    </r>
    <r>
      <rPr>
        <vertAlign val="superscript"/>
        <sz val="8"/>
        <color rgb="FF000000"/>
        <rFont val="Arial"/>
        <family val="2"/>
      </rPr>
      <t>(c)(d)</t>
    </r>
  </si>
  <si>
    <t>Metropolitan Non-Residential Tariffs</t>
  </si>
  <si>
    <r>
      <t xml:space="preserve">Minimum charge (15 or 20 mm) </t>
    </r>
    <r>
      <rPr>
        <vertAlign val="superscript"/>
        <sz val="8"/>
        <color rgb="FF000000"/>
        <rFont val="Arial"/>
        <family val="2"/>
      </rPr>
      <t>(e)</t>
    </r>
  </si>
  <si>
    <r>
      <t xml:space="preserve">Consumption charges (c/kL) </t>
    </r>
    <r>
      <rPr>
        <vertAlign val="superscript"/>
        <sz val="8"/>
        <color rgb="FF000000"/>
        <rFont val="Arial"/>
        <family val="2"/>
      </rPr>
      <t>(f)</t>
    </r>
  </si>
  <si>
    <r>
      <t xml:space="preserve">Wastewater </t>
    </r>
    <r>
      <rPr>
        <vertAlign val="superscript"/>
        <sz val="8"/>
        <color rgb="FF000000"/>
        <rFont val="Arial"/>
        <family val="2"/>
      </rPr>
      <t>(g)</t>
    </r>
  </si>
  <si>
    <t>First fixture ($)</t>
  </si>
  <si>
    <t>Volumetric charge (c/kL)</t>
  </si>
  <si>
    <t>(a)     Country residential water consumption charges are no more than metropolitan charges for the first 300kL.</t>
  </si>
  <si>
    <t>(c)   2.5% increase is based on effective absolute revenue impact, not rate directly. 2022-23 GRV-based tariffs will be determined in May 2022 once GRV data is available.</t>
  </si>
  <si>
    <t>(d)     Drainage is not charged outside the metropolitan region.</t>
  </si>
  <si>
    <t>(e)     The charge varies depending upon the size of the meter.</t>
  </si>
  <si>
    <t>(f)     Country non‑residential water consumption charges are based on the cost of delivering services.</t>
  </si>
  <si>
    <t>(g)     Non‑residential wastewater charges are uniform across the State.</t>
  </si>
  <si>
    <t>Table 8.10</t>
  </si>
  <si>
    <t>TRANSPERTH FARES 2022-23</t>
  </si>
  <si>
    <t xml:space="preserve">$ increase (a) </t>
  </si>
  <si>
    <t xml:space="preserve">% increase </t>
  </si>
  <si>
    <t>Standard Cash Fare (b)</t>
  </si>
  <si>
    <t>2 sections</t>
  </si>
  <si>
    <t>1 zone</t>
  </si>
  <si>
    <t>Day Rider</t>
  </si>
  <si>
    <t>Family Rider</t>
  </si>
  <si>
    <t>Student</t>
  </si>
  <si>
    <t>2019-20</t>
  </si>
  <si>
    <t>2020-21</t>
  </si>
  <si>
    <t>2022-23
to 2025-26</t>
  </si>
  <si>
    <t>Residential Tariff Subsidy</t>
  </si>
  <si>
    <t>WATER CORPORATION'S 2022-23 TARIFF CHANGES</t>
  </si>
  <si>
    <t>Land Agency Reform - Transaction Costs</t>
  </si>
  <si>
    <t>-</t>
  </si>
  <si>
    <t>Perth City Deal - Bus Stops Accessibility Upgrades</t>
  </si>
  <si>
    <t>1 January – 30 June 2022</t>
  </si>
  <si>
    <t>Westport Feasibility Study - Vehicles Trade Relocation</t>
  </si>
  <si>
    <t>Westport Feasibility Study - Kwinana Bulk Jetty Relocation</t>
  </si>
  <si>
    <t>Racing and Wagering Western Australia</t>
  </si>
  <si>
    <t>Table 8.6</t>
  </si>
  <si>
    <r>
      <t xml:space="preserve">Operating Subsidies </t>
    </r>
    <r>
      <rPr>
        <i/>
        <vertAlign val="superscript"/>
        <sz val="8"/>
        <color rgb="FF000000"/>
        <rFont val="Arial"/>
        <family val="2"/>
      </rPr>
      <t>(a)</t>
    </r>
  </si>
  <si>
    <t>$600 Household Electricity Credit</t>
  </si>
  <si>
    <r>
      <t xml:space="preserve">Operating Subsidies </t>
    </r>
    <r>
      <rPr>
        <i/>
        <vertAlign val="superscript"/>
        <sz val="8"/>
        <rFont val="Arial"/>
        <family val="2"/>
      </rPr>
      <t>(a)</t>
    </r>
  </si>
  <si>
    <t xml:space="preserve">Department of Communities, Housing Services </t>
  </si>
  <si>
    <t>Cost of Living Support - $400 Household Electricity Credit</t>
  </si>
  <si>
    <t xml:space="preserve">Air Conditioning Allowance </t>
  </si>
  <si>
    <t>Over the Counter and Paper-Bill Fee Recovery</t>
  </si>
  <si>
    <t xml:space="preserve">Re- and De-energisation Fee Recovery </t>
  </si>
  <si>
    <t>Onslow Water Infrastructure Upgrade Project</t>
  </si>
  <si>
    <t>Government Support Package - Koolyanobbing Iron Ore</t>
  </si>
  <si>
    <t>COVID-19 Response - Bentley Technology Park</t>
  </si>
  <si>
    <t>COVID-19 Response - Neerabup Automation and Robotics Park</t>
  </si>
  <si>
    <t>Australian Marine Complex - Rate of Return Stages 1 and 2</t>
  </si>
  <si>
    <t>Australian Marine Complex - Technology Precinct</t>
  </si>
  <si>
    <t xml:space="preserve">East Perth Power Station </t>
  </si>
  <si>
    <t>Kalgoorlie Heavy Industrial Development – Lot 350, Great Eastern Highway</t>
  </si>
  <si>
    <t xml:space="preserve">Land Agency Reform - Holding Costs </t>
  </si>
  <si>
    <t xml:space="preserve">Regional Development Assistance Program  </t>
  </si>
  <si>
    <t>Regional Residential Land Developments</t>
  </si>
  <si>
    <t>Subi East Precinct</t>
  </si>
  <si>
    <t>Yagan Square</t>
  </si>
  <si>
    <t>Royalties for Regions - Various Projects</t>
  </si>
  <si>
    <t>CCI - Apprenticeship Support Australia Grant</t>
  </si>
  <si>
    <t>Royalties for Regions - District Allowance Payments </t>
  </si>
  <si>
    <t>(b)     Over 2022-23 to 2023-24, Horizon Power have negotiated a short-term gas supply agreement in Esperance until March 2023. The amount of funding is not disclosed to avoid prejudicing the State’s position.</t>
  </si>
  <si>
    <t>(c)     Amount less than $50,000.</t>
  </si>
  <si>
    <t>(d)     Department of Communities.</t>
  </si>
  <si>
    <r>
      <t>(a)</t>
    </r>
    <r>
      <rPr>
        <sz val="7"/>
        <color theme="1"/>
        <rFont val="Times New Roman"/>
        <family val="1"/>
      </rPr>
      <t>    </t>
    </r>
    <r>
      <rPr>
        <sz val="7"/>
        <color theme="1"/>
        <rFont val="Arial"/>
        <family val="2"/>
      </rPr>
      <t>Revenue includes dividends, tax equivalent payments and local government rate equivalents. Expenses include operating subsidies and grants funded from the Consolidated Account and other subsidies funded from other sources such as the Royalties for Regions Fund (capital appropriations to public corporations are not included).</t>
    </r>
  </si>
  <si>
    <t>(c)   A positive total for the net impact on the general government sector means that the sector receives more revenue from public corporations than it pays out in subsidies, and vice versa for a negative total.</t>
  </si>
  <si>
    <t>(a)	   Some general government sector agencies (e.g., the Western Australian Land Information Authority (Landgate)) are eligible to pay income tax equivalent payments. As these agencies are not in the public non financial corporation or public financial corporation sectors, they are not reflected in this table.</t>
  </si>
  <si>
    <r>
      <t>(a)</t>
    </r>
    <r>
      <rPr>
        <sz val="7"/>
        <color theme="1"/>
        <rFont val="Times New Roman"/>
        <family val="1"/>
      </rPr>
      <t>    </t>
    </r>
    <r>
      <rPr>
        <sz val="7"/>
        <color theme="1"/>
        <rFont val="Arial"/>
        <family val="2"/>
      </rPr>
      <t>DevelopmentWA’s dividend arrangement consists of a net profit after tax payout ratio and several special dividends because of undertaking Government commitments.</t>
    </r>
  </si>
  <si>
    <r>
      <t>(b)</t>
    </r>
    <r>
      <rPr>
        <sz val="7"/>
        <color theme="1"/>
        <rFont val="Times New Roman"/>
        <family val="1"/>
      </rPr>
      <t xml:space="preserve">     </t>
    </r>
    <r>
      <rPr>
        <sz val="7"/>
        <color theme="1"/>
        <rFont val="Arial"/>
        <family val="2"/>
      </rPr>
      <t>Annual ratio may be adjusted based on the need to maintain appropriate capital adequacy and any other factors or circumstances considered by the Board of the Insurance Commission of Western Australia.</t>
    </r>
  </si>
  <si>
    <r>
      <t>(b)</t>
    </r>
    <r>
      <rPr>
        <sz val="7"/>
        <color rgb="FF000000"/>
        <rFont val="Times New Roman"/>
        <family val="1"/>
      </rPr>
      <t xml:space="preserve">     </t>
    </r>
    <r>
      <rPr>
        <sz val="7"/>
        <color rgb="FF000000"/>
        <rFont val="Arial"/>
        <family val="2"/>
      </rPr>
      <t>Assumes no access to concessions, rebates, or hardship packages.</t>
    </r>
  </si>
  <si>
    <r>
      <t>(c)</t>
    </r>
    <r>
      <rPr>
        <sz val="7"/>
        <color rgb="FF000000"/>
        <rFont val="Times New Roman"/>
        <family val="1"/>
      </rPr>
      <t xml:space="preserve">     </t>
    </r>
    <r>
      <rPr>
        <sz val="7"/>
        <color rgb="FF000000"/>
        <rFont val="Arial"/>
        <family val="2"/>
      </rPr>
      <t>Consumes 4,721 kWh of electricity per annum based on the current average consumption level for a household, revised down from 4,758 kWh due to the uptake of rooftop solar. Electricity charges in 2021‑22 have been calculated using the 2022‑23 average consumption to isolate the price impact.</t>
    </r>
  </si>
  <si>
    <r>
      <t>(d)</t>
    </r>
    <r>
      <rPr>
        <sz val="7"/>
        <color rgb="FF000000"/>
        <rFont val="Times New Roman"/>
        <family val="1"/>
      </rPr>
      <t xml:space="preserve">     </t>
    </r>
    <r>
      <rPr>
        <sz val="7"/>
        <color rgb="FF000000"/>
        <rFont val="Arial"/>
        <family val="2"/>
      </rPr>
      <t>Reflects the Government’s decision to deliver relief to households in the form of a one-off $400 Household Electricity Credit to be applied on each residential electricity customer’s bill.</t>
    </r>
  </si>
  <si>
    <r>
      <t>(f)</t>
    </r>
    <r>
      <rPr>
        <sz val="7"/>
        <color rgb="FF000000"/>
        <rFont val="Times New Roman"/>
        <family val="1"/>
      </rPr>
      <t xml:space="preserve">     </t>
    </r>
    <r>
      <rPr>
        <sz val="7"/>
        <color rgb="FF000000"/>
        <rFont val="Arial"/>
        <family val="2"/>
      </rPr>
      <t>Owns and occupies a property that has an average gross rental value (for calculation of wastewater, drainage, and ESL charges).</t>
    </r>
  </si>
  <si>
    <r>
      <t>(g)</t>
    </r>
    <r>
      <rPr>
        <sz val="7"/>
        <color rgb="FF000000"/>
        <rFont val="Times New Roman"/>
        <family val="1"/>
      </rPr>
      <t xml:space="preserve">     </t>
    </r>
    <r>
      <rPr>
        <sz val="7"/>
        <color rgb="FF000000"/>
        <rFont val="Arial"/>
        <family val="2"/>
      </rPr>
      <t>Transperth fares are assumed to be purchased using the lowest cost means available (i.e., SmartRider Autoload) and rounded to the nearest 10 cents.</t>
    </r>
  </si>
  <si>
    <r>
      <t>(i)</t>
    </r>
    <r>
      <rPr>
        <sz val="7"/>
        <color rgb="FF000000"/>
        <rFont val="Times New Roman"/>
        <family val="1"/>
      </rPr>
      <t xml:space="preserve">      </t>
    </r>
    <r>
      <rPr>
        <sz val="7"/>
        <color rgb="FF000000"/>
        <rFont val="Arial"/>
        <family val="2"/>
      </rPr>
      <t>Purchases six standard two zone Transperth fares in 48 weeks per annum. Reflects travel to attend work three days per week and accounts for annual leave provisions.</t>
    </r>
  </si>
  <si>
    <r>
      <t>(j)</t>
    </r>
    <r>
      <rPr>
        <sz val="7"/>
        <color rgb="FF000000"/>
        <rFont val="Times New Roman"/>
        <family val="1"/>
      </rPr>
      <t xml:space="preserve">      </t>
    </r>
    <r>
      <rPr>
        <sz val="7"/>
        <color rgb="FF000000"/>
        <rFont val="Arial"/>
        <family val="2"/>
      </rPr>
      <t>Stamp duty in 2021-22 has been estimated using 2022-23 insurance premiums to isolate the price impact.</t>
    </r>
  </si>
  <si>
    <r>
      <t>(k)</t>
    </r>
    <r>
      <rPr>
        <sz val="7"/>
        <color rgb="FF000000"/>
        <rFont val="Times New Roman"/>
        <family val="1"/>
      </rPr>
      <t xml:space="preserve">     </t>
    </r>
    <r>
      <rPr>
        <sz val="7"/>
        <color rgb="FF000000"/>
        <rFont val="Arial"/>
        <family val="2"/>
      </rPr>
      <t>The ‘representative’ household pays average home and contents and motor vehicle insurance, based on information from the insurance industry.</t>
    </r>
  </si>
  <si>
    <r>
      <t xml:space="preserve">REPRESENTATIVE HOUSEHOLD EXPENDITURE INCREASES </t>
    </r>
    <r>
      <rPr>
        <b/>
        <vertAlign val="superscript"/>
        <sz val="10"/>
        <color theme="1"/>
        <rFont val="Arial"/>
        <family val="2"/>
      </rPr>
      <t>(a)</t>
    </r>
  </si>
  <si>
    <r>
      <t>(a)</t>
    </r>
    <r>
      <rPr>
        <sz val="7"/>
        <color theme="1"/>
        <rFont val="Times New Roman"/>
        <family val="1"/>
      </rPr>
      <t xml:space="preserve">     </t>
    </r>
    <r>
      <rPr>
        <sz val="7"/>
        <color theme="1"/>
        <rFont val="Arial"/>
        <family val="2"/>
      </rPr>
      <t>Historical representative household increases as published in the relevant Budget Papers.</t>
    </r>
  </si>
  <si>
    <t>Chart data</t>
  </si>
  <si>
    <t>2012-13</t>
  </si>
  <si>
    <t>2013-14</t>
  </si>
  <si>
    <t>2014-15</t>
  </si>
  <si>
    <t>2015-16</t>
  </si>
  <si>
    <t>2016-17</t>
  </si>
  <si>
    <t>2017-18</t>
  </si>
  <si>
    <t>2018-19</t>
  </si>
  <si>
    <t>Household Expenditure Increase (%)</t>
  </si>
  <si>
    <t>Decade Average (%)</t>
  </si>
  <si>
    <t>Note: The Western Australian Land Information Authority (Landgate) is eligible to pay dividends to Government. However, as this agency is not in the public corporations sector, it is not included in this table.</t>
  </si>
  <si>
    <r>
      <t xml:space="preserve">Communities </t>
    </r>
    <r>
      <rPr>
        <vertAlign val="superscript"/>
        <sz val="8"/>
        <color rgb="FF000000"/>
        <rFont val="Arial"/>
        <family val="2"/>
      </rPr>
      <t>(d)</t>
    </r>
  </si>
  <si>
    <r>
      <t xml:space="preserve">- </t>
    </r>
    <r>
      <rPr>
        <vertAlign val="superscript"/>
        <sz val="8"/>
        <color rgb="FF000000"/>
        <rFont val="Arial"/>
        <family val="2"/>
      </rPr>
      <t>(b)</t>
    </r>
  </si>
  <si>
    <r>
      <t xml:space="preserve">- </t>
    </r>
    <r>
      <rPr>
        <vertAlign val="superscript"/>
        <sz val="8"/>
        <color rgb="FF000000"/>
        <rFont val="Arial"/>
        <family val="2"/>
      </rPr>
      <t>(c)</t>
    </r>
  </si>
  <si>
    <r>
      <t xml:space="preserve">Subtotal </t>
    </r>
    <r>
      <rPr>
        <i/>
        <vertAlign val="superscript"/>
        <sz val="8"/>
        <color rgb="FF000000"/>
        <rFont val="Arial"/>
        <family val="2"/>
      </rPr>
      <t>(q)</t>
    </r>
  </si>
  <si>
    <r>
      <t xml:space="preserve">EPWA </t>
    </r>
    <r>
      <rPr>
        <vertAlign val="superscript"/>
        <sz val="8"/>
        <color rgb="FF000000"/>
        <rFont val="Arial"/>
        <family val="2"/>
      </rPr>
      <t>(e)</t>
    </r>
  </si>
  <si>
    <r>
      <t xml:space="preserve">Concessional Lands </t>
    </r>
    <r>
      <rPr>
        <vertAlign val="superscript"/>
        <sz val="8"/>
        <color rgb="FF000000"/>
        <rFont val="Arial"/>
        <family val="2"/>
      </rPr>
      <t>(f)</t>
    </r>
  </si>
  <si>
    <r>
      <t xml:space="preserve">JTSI </t>
    </r>
    <r>
      <rPr>
        <vertAlign val="superscript"/>
        <sz val="8"/>
        <color rgb="FF000000"/>
        <rFont val="Arial"/>
        <family val="2"/>
      </rPr>
      <t>(g)</t>
    </r>
  </si>
  <si>
    <r>
      <t xml:space="preserve">DWER </t>
    </r>
    <r>
      <rPr>
        <vertAlign val="superscript"/>
        <sz val="8"/>
        <color rgb="FF000000"/>
        <rFont val="Arial"/>
        <family val="2"/>
      </rPr>
      <t>(h)</t>
    </r>
  </si>
  <si>
    <r>
      <t xml:space="preserve">Other Subsidies </t>
    </r>
    <r>
      <rPr>
        <i/>
        <vertAlign val="superscript"/>
        <sz val="8"/>
        <color rgb="FF000000"/>
        <rFont val="Arial"/>
        <family val="2"/>
      </rPr>
      <t>(a)</t>
    </r>
  </si>
  <si>
    <r>
      <t xml:space="preserve">- </t>
    </r>
    <r>
      <rPr>
        <vertAlign val="superscript"/>
        <sz val="8"/>
        <color rgb="FF000000"/>
        <rFont val="Arial"/>
        <family val="2"/>
      </rPr>
      <t>(i)</t>
    </r>
  </si>
  <si>
    <r>
      <t xml:space="preserve">Australian Marine Complex - Infrastructure </t>
    </r>
    <r>
      <rPr>
        <vertAlign val="superscript"/>
        <sz val="8"/>
        <color rgb="FF000000"/>
        <rFont val="Arial"/>
        <family val="2"/>
      </rPr>
      <t>(j)</t>
    </r>
  </si>
  <si>
    <r>
      <t xml:space="preserve">GWC </t>
    </r>
    <r>
      <rPr>
        <vertAlign val="superscript"/>
        <sz val="8"/>
        <color rgb="FF000000"/>
        <rFont val="Arial"/>
        <family val="2"/>
      </rPr>
      <t>(k)</t>
    </r>
  </si>
  <si>
    <r>
      <rPr>
        <b/>
        <sz val="8"/>
        <color rgb="FF000000"/>
        <rFont val="Arial"/>
        <family val="2"/>
      </rPr>
      <t>Public Transport Authority</t>
    </r>
    <r>
      <rPr>
        <b/>
        <vertAlign val="superscript"/>
        <sz val="8"/>
        <color rgb="FF000000"/>
        <rFont val="Arial"/>
        <family val="2"/>
      </rPr>
      <t xml:space="preserve"> (l)</t>
    </r>
  </si>
  <si>
    <r>
      <t xml:space="preserve">DTWD </t>
    </r>
    <r>
      <rPr>
        <vertAlign val="superscript"/>
        <sz val="8"/>
        <color rgb="FF000000"/>
        <rFont val="Arial"/>
        <family val="2"/>
      </rPr>
      <t>(m)</t>
    </r>
  </si>
  <si>
    <r>
      <t xml:space="preserve">Transport </t>
    </r>
    <r>
      <rPr>
        <vertAlign val="superscript"/>
        <sz val="8"/>
        <color rgb="FF000000"/>
        <rFont val="Arial"/>
        <family val="2"/>
      </rPr>
      <t>(n)</t>
    </r>
  </si>
  <si>
    <r>
      <t xml:space="preserve">Education </t>
    </r>
    <r>
      <rPr>
        <vertAlign val="superscript"/>
        <sz val="8"/>
        <color rgb="FF000000"/>
        <rFont val="Arial"/>
        <family val="2"/>
      </rPr>
      <t>(o)</t>
    </r>
  </si>
  <si>
    <r>
      <t xml:space="preserve">DPIRD </t>
    </r>
    <r>
      <rPr>
        <vertAlign val="superscript"/>
        <sz val="8"/>
        <color rgb="FF000000"/>
        <rFont val="Arial"/>
        <family val="2"/>
      </rPr>
      <t>(p)</t>
    </r>
  </si>
  <si>
    <t>(a)     Details of operating and other subsidies contained in this appendix may differ to those disclosed in Budget Paper No. 2: Budget Statements. Details contained in this appendix are accrual in nature, while
appropriations detailed in Budget Paper No. 2 are on a cash basis. Funding is from the Consolidated Account and other general government agencies. A further breakdown of some of these operating and
other subsidies is contained as part of Appendix 6: State Government Social Concessions Expenditure Statement.</t>
  </si>
  <si>
    <t>(f)     Includes concessions provided for non-rated and exempt properties.</t>
  </si>
  <si>
    <t>(g)     Department of Jobs, Tourism, Science, and Innovation.</t>
  </si>
  <si>
    <t>(i)     The upgrades will be funded by Chevron Australia, and details of the project are subject to scope clarification and a competitive tender process. The value of the subsidy is not reflected in the Water Corporation’s subtotal or the totals of Tables 8.1 or 8.6.</t>
  </si>
  <si>
    <t>(k)      Gaming and Wagering Commission.</t>
  </si>
  <si>
    <r>
      <t xml:space="preserve">(l)      Includes service appropriations authorised under the </t>
    </r>
    <r>
      <rPr>
        <i/>
        <sz val="7"/>
        <color rgb="FF000000"/>
        <rFont val="Arial"/>
        <family val="2"/>
      </rPr>
      <t>Salaries and Allowances Act 1975.</t>
    </r>
  </si>
  <si>
    <t>(m)     Department of Training and Workforce Development.</t>
  </si>
  <si>
    <t>(n)      Department of Transport.</t>
  </si>
  <si>
    <t>(o)      Department of Education.</t>
  </si>
  <si>
    <t>(p)     Department of Primary Industries and Regional Development.</t>
  </si>
  <si>
    <t>(q)     In 2021-22, Synergy returned amounts to the Consolidated Account totalling $16.6 million after completing year-end 2020-21 reconciliations for the operating subsidies received in relation to the Re- and De‑energisation Fee Recovery ($9 million), Feed-in Tariff ($4.8 million), Over the Counter and Paper-Bill Fee Recovery ($2.4 million), and a range of other rebates and concessions ($413,000).</t>
  </si>
  <si>
    <t>Transwa</t>
  </si>
  <si>
    <t>(b)     Country residential wastewater charges are subject to minimum and maximum charges.</t>
  </si>
  <si>
    <t>2 - 9 zones</t>
  </si>
  <si>
    <t>(e)     Energy Policy WA.</t>
  </si>
  <si>
    <t>(h)     Department of Water and Environmental Regulation.</t>
  </si>
  <si>
    <t>(j)     Not disclosed due to commercial negotiations.</t>
  </si>
  <si>
    <t>(a)     Fare increases are rounded to 10 cent increments and are based on the I January 2022 fare calculated before rounding.</t>
  </si>
  <si>
    <t>(b)     Concession fares are 44% of the full standard fare subject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</si>
</sst>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Red]\-&quot;$&quot;#,##0.00"/>
    <numFmt numFmtId="43" formatCode="_-* #,##0.00_-;\-* #,##0.00_-;_-* &quot;-&quot;??_-;_-@_-"/>
    <numFmt numFmtId="164" formatCode="#,##0.0"/>
    <numFmt numFmtId="165" formatCode="0.0"/>
    <numFmt numFmtId="166" formatCode="_-* #,##0_-;\-* #,##0_-;_-* &quot;-&quot;??_-;_-@_-"/>
    <numFmt numFmtId="167" formatCode="0.000"/>
    <numFmt numFmtId="168" formatCode="_-* #,##0.0_-;\-* #,##0.0_-;_-* &quot;-&quot;??_-;_-@_-"/>
    <numFmt numFmtId="169" formatCode="_-* #,##0.0_-;\-* #,##0.0_-;_-* &quot;-&quot;?_-;_-@_-"/>
    <numFmt numFmtId="170" formatCode="#,##0.000"/>
    <numFmt numFmtId="171" formatCode="_-* #,##0.00000_-;\-* #,##0.00000_-;_-* &quot;-&quot;??_-;_-@_-"/>
    <numFmt numFmtId="172" formatCode="#,##0_ ;\-#,##0\ "/>
    <numFmt numFmtId="173" formatCode="#,##0.0_ ;\-#,##0.0\ "/>
    <numFmt numFmtId="174" formatCode="_-* #,##0.000_-;\-* #,##0.000_-;_-* &quot;-&quot;??_-;_-@_-"/>
    <numFmt numFmtId="175" formatCode="#,##0.0;\(#,##0.0\)"/>
    <numFmt numFmtId="176" formatCode="#,##0.0;\(#,##0.00\)"/>
  </numFmts>
  <fonts count="51" x14ac:knownFonts="1">
    <font>
      <sz val="11"/>
      <color theme="1"/>
      <name val="Arial"/>
      <family val="2"/>
    </font>
    <font>
      <sz val="11"/>
      <color theme="1"/>
      <name val="Calibri"/>
      <family val="2"/>
      <scheme val="minor"/>
    </font>
    <font>
      <sz val="10"/>
      <color theme="1"/>
      <name val="Arial"/>
      <family val="2"/>
    </font>
    <font>
      <sz val="10"/>
      <color theme="1"/>
      <name val="Arial"/>
      <family val="2"/>
    </font>
    <font>
      <sz val="7"/>
      <color rgb="FF000000"/>
      <name val="Arial"/>
      <family val="2"/>
    </font>
    <font>
      <sz val="7"/>
      <color theme="1"/>
      <name val="Arial"/>
      <family val="2"/>
    </font>
    <font>
      <sz val="7"/>
      <color theme="1"/>
      <name val="Times New Roman"/>
      <family val="1"/>
    </font>
    <font>
      <sz val="11"/>
      <color rgb="FF000000"/>
      <name val="Times New Roman"/>
      <family val="1"/>
    </font>
    <font>
      <b/>
      <sz val="8"/>
      <color rgb="FF000000"/>
      <name val="Arial"/>
      <family val="2"/>
    </font>
    <font>
      <b/>
      <vertAlign val="superscript"/>
      <sz val="8"/>
      <color rgb="FF000000"/>
      <name val="Arial"/>
      <family val="2"/>
    </font>
    <font>
      <sz val="8"/>
      <color rgb="FF000000"/>
      <name val="Arial"/>
      <family val="2"/>
    </font>
    <font>
      <i/>
      <sz val="8"/>
      <color rgb="FF000000"/>
      <name val="Arial"/>
      <family val="2"/>
    </font>
    <font>
      <sz val="10"/>
      <color theme="1"/>
      <name val="Arial"/>
      <family val="2"/>
    </font>
    <font>
      <vertAlign val="superscript"/>
      <sz val="10"/>
      <color theme="1"/>
      <name val="Arial"/>
      <family val="2"/>
    </font>
    <font>
      <b/>
      <sz val="10"/>
      <color rgb="FF000000"/>
      <name val="Arial"/>
      <family val="2"/>
    </font>
    <font>
      <vertAlign val="superscript"/>
      <sz val="8"/>
      <color rgb="FF000000"/>
      <name val="Arial"/>
      <family val="2"/>
    </font>
    <font>
      <sz val="11"/>
      <name val="Arial"/>
      <family val="2"/>
    </font>
    <font>
      <sz val="8"/>
      <name val="Arial"/>
      <family val="2"/>
    </font>
    <font>
      <b/>
      <sz val="10"/>
      <name val="Arial"/>
      <family val="2"/>
    </font>
    <font>
      <vertAlign val="superscript"/>
      <sz val="8"/>
      <name val="Arial"/>
      <family val="2"/>
    </font>
    <font>
      <i/>
      <vertAlign val="superscript"/>
      <sz val="8"/>
      <color rgb="FF000000"/>
      <name val="Arial"/>
      <family val="2"/>
    </font>
    <font>
      <i/>
      <sz val="10"/>
      <color theme="1"/>
      <name val="Arial"/>
      <family val="2"/>
    </font>
    <font>
      <sz val="8"/>
      <color theme="1"/>
      <name val="Arial"/>
      <family val="2"/>
    </font>
    <font>
      <i/>
      <sz val="8"/>
      <color theme="1"/>
      <name val="Arial"/>
      <family val="2"/>
    </font>
    <font>
      <sz val="10"/>
      <name val="Book Antiqua"/>
      <family val="1"/>
    </font>
    <font>
      <b/>
      <sz val="8"/>
      <name val="Arial"/>
      <family val="2"/>
    </font>
    <font>
      <b/>
      <sz val="8"/>
      <color theme="1"/>
      <name val="Arial"/>
      <family val="2"/>
    </font>
    <font>
      <b/>
      <sz val="18"/>
      <color indexed="48"/>
      <name val="Tahoma"/>
      <family val="2"/>
    </font>
    <font>
      <sz val="8"/>
      <name val="Tahoma"/>
      <family val="2"/>
    </font>
    <font>
      <b/>
      <sz val="10"/>
      <color indexed="48"/>
      <name val="Tahoma"/>
      <family val="2"/>
    </font>
    <font>
      <sz val="8"/>
      <color rgb="FFFF0000"/>
      <name val="Arial"/>
      <family val="2"/>
    </font>
    <font>
      <sz val="11"/>
      <color theme="1"/>
      <name val="Arial"/>
      <family val="2"/>
    </font>
    <font>
      <i/>
      <sz val="8"/>
      <color rgb="FFFF0000"/>
      <name val="Arial"/>
      <family val="2"/>
    </font>
    <font>
      <b/>
      <i/>
      <sz val="8"/>
      <color rgb="FFFF0000"/>
      <name val="Arial"/>
      <family val="2"/>
    </font>
    <font>
      <b/>
      <sz val="10"/>
      <color theme="1"/>
      <name val="Arial"/>
      <family val="2"/>
    </font>
    <font>
      <b/>
      <i/>
      <sz val="8"/>
      <color theme="1"/>
      <name val="Arial"/>
      <family val="2"/>
    </font>
    <font>
      <b/>
      <sz val="11"/>
      <color theme="1"/>
      <name val="Arial"/>
      <family val="2"/>
    </font>
    <font>
      <b/>
      <sz val="12"/>
      <color rgb="FF000000"/>
      <name val="Arial"/>
      <family val="2"/>
    </font>
    <font>
      <b/>
      <vertAlign val="superscript"/>
      <sz val="8"/>
      <name val="Arial"/>
      <family val="2"/>
    </font>
    <font>
      <sz val="10"/>
      <name val="Book Antiqua"/>
      <family val="1"/>
    </font>
    <font>
      <sz val="7"/>
      <name val="Arial"/>
      <family val="2"/>
    </font>
    <font>
      <u/>
      <sz val="11"/>
      <color theme="10"/>
      <name val="Calibri"/>
      <family val="2"/>
      <scheme val="minor"/>
    </font>
    <font>
      <i/>
      <sz val="8"/>
      <name val="Arial"/>
      <family val="2"/>
    </font>
    <font>
      <sz val="7"/>
      <color rgb="FF000000"/>
      <name val="Times New Roman"/>
      <family val="1"/>
    </font>
    <font>
      <sz val="7"/>
      <color rgb="FF000000"/>
      <name val="Arial"/>
      <family val="2"/>
      <charset val="1"/>
    </font>
    <font>
      <sz val="11"/>
      <color rgb="FF000000"/>
      <name val="Arial"/>
      <family val="2"/>
    </font>
    <font>
      <b/>
      <sz val="10"/>
      <color rgb="FFFF0000"/>
      <name val="Arial"/>
      <family val="2"/>
    </font>
    <font>
      <i/>
      <vertAlign val="superscript"/>
      <sz val="8"/>
      <name val="Arial"/>
      <family val="2"/>
    </font>
    <font>
      <b/>
      <vertAlign val="superscript"/>
      <sz val="10"/>
      <color theme="1"/>
      <name val="Arial"/>
      <family val="2"/>
    </font>
    <font>
      <sz val="9"/>
      <color theme="1"/>
      <name val="Arial"/>
      <family val="2"/>
    </font>
    <font>
      <i/>
      <sz val="7"/>
      <color rgb="FF000000"/>
      <name val="Arial"/>
      <family val="2"/>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7">
    <xf numFmtId="0" fontId="0" fillId="0" borderId="0"/>
    <xf numFmtId="0" fontId="17" fillId="0" borderId="0"/>
    <xf numFmtId="9" fontId="24" fillId="0" borderId="0" applyFont="0" applyFill="0" applyBorder="0" applyAlignment="0" applyProtection="0"/>
    <xf numFmtId="0" fontId="24" fillId="0" borderId="0"/>
    <xf numFmtId="0" fontId="24" fillId="0" borderId="0"/>
    <xf numFmtId="0" fontId="17" fillId="0" borderId="0"/>
    <xf numFmtId="0" fontId="24" fillId="0" borderId="0"/>
    <xf numFmtId="0" fontId="17" fillId="0" borderId="0"/>
    <xf numFmtId="0" fontId="17" fillId="0" borderId="0"/>
    <xf numFmtId="0" fontId="17" fillId="0" borderId="0"/>
    <xf numFmtId="0" fontId="24" fillId="0" borderId="0"/>
    <xf numFmtId="0" fontId="24"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7" fillId="0" borderId="0">
      <alignment horizontal="left" vertical="center"/>
    </xf>
    <xf numFmtId="0" fontId="28" fillId="0" borderId="0"/>
    <xf numFmtId="166" fontId="29" fillId="0" borderId="0">
      <alignment horizontal="left" vertical="center"/>
    </xf>
    <xf numFmtId="43" fontId="31" fillId="0" borderId="0" applyFont="0" applyFill="0" applyBorder="0" applyAlignment="0" applyProtection="0"/>
    <xf numFmtId="43" fontId="24" fillId="0" borderId="0" applyFont="0" applyFill="0" applyBorder="0" applyAlignment="0" applyProtection="0"/>
    <xf numFmtId="0" fontId="3" fillId="0" borderId="0"/>
    <xf numFmtId="0" fontId="39" fillId="0" borderId="0"/>
    <xf numFmtId="0" fontId="24" fillId="0" borderId="0"/>
    <xf numFmtId="0" fontId="41" fillId="0" borderId="0" applyNumberFormat="0" applyFill="0" applyBorder="0" applyAlignment="0" applyProtection="0"/>
    <xf numFmtId="0" fontId="1" fillId="0" borderId="0"/>
    <xf numFmtId="0" fontId="1" fillId="0" borderId="0"/>
  </cellStyleXfs>
  <cellXfs count="277">
    <xf numFmtId="0" fontId="0" fillId="0" borderId="0" xfId="0"/>
    <xf numFmtId="0" fontId="7" fillId="0" borderId="0" xfId="0" applyFont="1" applyAlignment="1">
      <alignment horizontal="justify"/>
    </xf>
    <xf numFmtId="0" fontId="8" fillId="0" borderId="0" xfId="0" applyFont="1" applyAlignment="1">
      <alignment wrapText="1"/>
    </xf>
    <xf numFmtId="0" fontId="11" fillId="0" borderId="0" xfId="0" applyFont="1" applyAlignment="1">
      <alignment wrapText="1"/>
    </xf>
    <xf numFmtId="0" fontId="10" fillId="0" borderId="0" xfId="0" applyFont="1"/>
    <xf numFmtId="0" fontId="10" fillId="0" borderId="0" xfId="0" applyFont="1" applyAlignment="1">
      <alignment horizontal="right"/>
    </xf>
    <xf numFmtId="0" fontId="10" fillId="0" borderId="0" xfId="0" applyFont="1" applyAlignment="1">
      <alignment vertical="top" wrapText="1"/>
    </xf>
    <xf numFmtId="0" fontId="10" fillId="0" borderId="0" xfId="0" applyFont="1" applyAlignment="1">
      <alignment wrapText="1"/>
    </xf>
    <xf numFmtId="0" fontId="10" fillId="0" borderId="0" xfId="0" applyFont="1" applyAlignment="1">
      <alignment horizontal="right" wrapText="1"/>
    </xf>
    <xf numFmtId="0" fontId="10" fillId="0" borderId="0" xfId="0" applyFont="1" applyAlignment="1">
      <alignment horizontal="right" vertical="top" wrapText="1"/>
    </xf>
    <xf numFmtId="0" fontId="16" fillId="0" borderId="0" xfId="0" applyFont="1"/>
    <xf numFmtId="0" fontId="17" fillId="0" borderId="0" xfId="0" applyFont="1" applyAlignment="1">
      <alignment horizontal="right"/>
    </xf>
    <xf numFmtId="0" fontId="12" fillId="0" borderId="0" xfId="0" applyFont="1"/>
    <xf numFmtId="0" fontId="22" fillId="0" borderId="0" xfId="0" applyFont="1"/>
    <xf numFmtId="0" fontId="22" fillId="0" borderId="0" xfId="0" applyFont="1" applyAlignment="1">
      <alignment horizontal="right"/>
    </xf>
    <xf numFmtId="164" fontId="22" fillId="0" borderId="0" xfId="0" applyNumberFormat="1" applyFont="1" applyAlignment="1">
      <alignment horizontal="right"/>
    </xf>
    <xf numFmtId="164" fontId="23" fillId="0" borderId="0" xfId="0" applyNumberFormat="1" applyFont="1" applyAlignment="1">
      <alignment horizontal="right"/>
    </xf>
    <xf numFmtId="0" fontId="0" fillId="0" borderId="0" xfId="0" applyAlignment="1">
      <alignment horizontal="left" wrapText="1"/>
    </xf>
    <xf numFmtId="0" fontId="23" fillId="0" borderId="0" xfId="0" applyFont="1"/>
    <xf numFmtId="0" fontId="14" fillId="0" borderId="2" xfId="0" applyFont="1" applyBorder="1" applyAlignment="1">
      <alignment horizontal="center"/>
    </xf>
    <xf numFmtId="0" fontId="17" fillId="0" borderId="0" xfId="0" applyFont="1" applyAlignment="1">
      <alignment horizontal="right" wrapText="1"/>
    </xf>
    <xf numFmtId="0" fontId="25" fillId="0" borderId="2" xfId="0" applyFont="1" applyBorder="1" applyAlignment="1">
      <alignment horizontal="center"/>
    </xf>
    <xf numFmtId="8" fontId="10" fillId="0" borderId="0" xfId="0" applyNumberFormat="1" applyFont="1" applyAlignment="1">
      <alignment horizontal="right" vertical="top" wrapText="1"/>
    </xf>
    <xf numFmtId="0" fontId="10" fillId="0" borderId="0" xfId="0" applyFont="1" applyAlignment="1">
      <alignment horizontal="left" vertical="top" wrapText="1" indent="1"/>
    </xf>
    <xf numFmtId="0" fontId="11" fillId="0" borderId="0" xfId="0" applyFont="1" applyAlignment="1">
      <alignment horizontal="left" vertical="top" wrapText="1" indent="1"/>
    </xf>
    <xf numFmtId="0" fontId="11" fillId="0" borderId="0" xfId="0" applyFont="1" applyAlignment="1">
      <alignment vertical="top" wrapText="1"/>
    </xf>
    <xf numFmtId="0" fontId="8" fillId="0" borderId="0" xfId="0" applyFont="1" applyAlignment="1">
      <alignment vertical="top" wrapText="1"/>
    </xf>
    <xf numFmtId="0" fontId="26" fillId="0" borderId="0" xfId="0" applyFont="1"/>
    <xf numFmtId="0" fontId="22" fillId="0" borderId="0" xfId="0" applyFont="1" applyAlignment="1">
      <alignment horizontal="right" wrapText="1"/>
    </xf>
    <xf numFmtId="0" fontId="22" fillId="5" borderId="0" xfId="0" applyFont="1" applyFill="1" applyAlignment="1">
      <alignment horizontal="right" wrapText="1"/>
    </xf>
    <xf numFmtId="164" fontId="22" fillId="5" borderId="0" xfId="0" applyNumberFormat="1" applyFont="1" applyFill="1" applyAlignment="1">
      <alignment horizontal="right"/>
    </xf>
    <xf numFmtId="0" fontId="10" fillId="5" borderId="0" xfId="0" applyFont="1" applyFill="1" applyAlignment="1">
      <alignment horizontal="right" vertical="top" wrapText="1"/>
    </xf>
    <xf numFmtId="0" fontId="10" fillId="5" borderId="0" xfId="0" applyFont="1" applyFill="1" applyAlignment="1">
      <alignment horizontal="right" wrapText="1"/>
    </xf>
    <xf numFmtId="2" fontId="10" fillId="5" borderId="0" xfId="0" applyNumberFormat="1" applyFont="1" applyFill="1" applyAlignment="1">
      <alignment horizontal="right" wrapText="1"/>
    </xf>
    <xf numFmtId="0" fontId="10" fillId="5" borderId="0" xfId="0" applyFont="1" applyFill="1" applyAlignment="1">
      <alignment horizontal="right"/>
    </xf>
    <xf numFmtId="0" fontId="17" fillId="5" borderId="0" xfId="0" applyFont="1" applyFill="1" applyAlignment="1">
      <alignment horizontal="right" wrapText="1"/>
    </xf>
    <xf numFmtId="8" fontId="10" fillId="5" borderId="0" xfId="0" applyNumberFormat="1" applyFont="1" applyFill="1" applyAlignment="1">
      <alignment horizontal="right" vertical="top" wrapText="1"/>
    </xf>
    <xf numFmtId="0" fontId="10" fillId="0" borderId="0" xfId="0" applyFont="1" applyAlignment="1">
      <alignment horizontal="left" wrapText="1" indent="1"/>
    </xf>
    <xf numFmtId="0" fontId="10" fillId="3" borderId="0" xfId="0" applyFont="1" applyFill="1" applyAlignment="1">
      <alignment horizontal="right" vertical="top" wrapText="1"/>
    </xf>
    <xf numFmtId="0" fontId="10" fillId="0" borderId="0" xfId="0" applyFont="1" applyAlignment="1">
      <alignment horizontal="left" vertical="top" wrapText="1"/>
    </xf>
    <xf numFmtId="0" fontId="10" fillId="0" borderId="0" xfId="0" applyFont="1" applyAlignment="1">
      <alignment horizontal="center" vertical="top" wrapText="1"/>
    </xf>
    <xf numFmtId="168" fontId="10" fillId="0" borderId="0" xfId="29" applyNumberFormat="1" applyFont="1" applyBorder="1" applyAlignment="1">
      <alignment horizontal="right" wrapText="1"/>
    </xf>
    <xf numFmtId="168" fontId="10" fillId="0" borderId="0" xfId="29" applyNumberFormat="1" applyFont="1" applyBorder="1" applyAlignment="1">
      <alignment horizontal="right" vertical="top" wrapText="1"/>
    </xf>
    <xf numFmtId="0" fontId="0" fillId="0" borderId="0" xfId="0" applyAlignment="1">
      <alignment horizontal="left" vertical="top"/>
    </xf>
    <xf numFmtId="0" fontId="14" fillId="0" borderId="0" xfId="0" applyFont="1" applyAlignment="1">
      <alignment horizontal="center"/>
    </xf>
    <xf numFmtId="164" fontId="32" fillId="0" borderId="0" xfId="0" applyNumberFormat="1" applyFont="1" applyAlignment="1">
      <alignment horizontal="right"/>
    </xf>
    <xf numFmtId="164" fontId="26" fillId="0" borderId="0" xfId="0" applyNumberFormat="1" applyFont="1" applyAlignment="1">
      <alignment horizontal="right"/>
    </xf>
    <xf numFmtId="0" fontId="17" fillId="0" borderId="0" xfId="0" applyFont="1" applyAlignment="1">
      <alignment vertical="top" wrapText="1"/>
    </xf>
    <xf numFmtId="0" fontId="0" fillId="0" borderId="0" xfId="0" applyAlignment="1">
      <alignment horizontal="right"/>
    </xf>
    <xf numFmtId="165" fontId="0" fillId="0" borderId="0" xfId="0" applyNumberFormat="1"/>
    <xf numFmtId="168" fontId="0" fillId="0" borderId="0" xfId="29" applyNumberFormat="1" applyFont="1"/>
    <xf numFmtId="0" fontId="36" fillId="0" borderId="0" xfId="0" applyFont="1"/>
    <xf numFmtId="169" fontId="32" fillId="0" borderId="0" xfId="0" applyNumberFormat="1" applyFont="1"/>
    <xf numFmtId="0" fontId="32" fillId="0" borderId="0" xfId="0" applyFont="1"/>
    <xf numFmtId="166" fontId="0" fillId="0" borderId="0" xfId="29" applyNumberFormat="1" applyFont="1"/>
    <xf numFmtId="171" fontId="0" fillId="0" borderId="0" xfId="0" applyNumberFormat="1"/>
    <xf numFmtId="0" fontId="17" fillId="0" borderId="0" xfId="0" applyFont="1" applyAlignment="1">
      <alignment horizontal="left" wrapText="1" indent="1"/>
    </xf>
    <xf numFmtId="0" fontId="22" fillId="3" borderId="0" xfId="0" applyFont="1" applyFill="1" applyAlignment="1">
      <alignment horizontal="right"/>
    </xf>
    <xf numFmtId="0" fontId="22" fillId="3" borderId="0" xfId="0" applyFont="1" applyFill="1"/>
    <xf numFmtId="168" fontId="10" fillId="0" borderId="0" xfId="29" applyNumberFormat="1" applyFont="1" applyAlignment="1">
      <alignment horizontal="right" wrapText="1"/>
    </xf>
    <xf numFmtId="168" fontId="10" fillId="3" borderId="0" xfId="29" applyNumberFormat="1" applyFont="1" applyFill="1" applyAlignment="1">
      <alignment horizontal="right" wrapText="1"/>
    </xf>
    <xf numFmtId="168" fontId="10" fillId="0" borderId="0" xfId="29" applyNumberFormat="1" applyFont="1" applyFill="1" applyAlignment="1">
      <alignment horizontal="right" wrapText="1"/>
    </xf>
    <xf numFmtId="168" fontId="8" fillId="0" borderId="0" xfId="29" applyNumberFormat="1" applyFont="1" applyAlignment="1">
      <alignment horizontal="right" wrapText="1"/>
    </xf>
    <xf numFmtId="168" fontId="8" fillId="3" borderId="0" xfId="29" applyNumberFormat="1" applyFont="1" applyFill="1" applyAlignment="1">
      <alignment horizontal="right" wrapText="1"/>
    </xf>
    <xf numFmtId="168" fontId="8" fillId="0" borderId="0" xfId="29" applyNumberFormat="1" applyFont="1" applyFill="1" applyAlignment="1">
      <alignment horizontal="right"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10" fillId="0" borderId="0" xfId="0" applyFont="1" applyAlignment="1">
      <alignment horizontal="left" wrapText="1"/>
    </xf>
    <xf numFmtId="0" fontId="8" fillId="0" borderId="0" xfId="0" applyFont="1" applyAlignment="1">
      <alignment horizontal="left" vertical="top" wrapText="1"/>
    </xf>
    <xf numFmtId="0" fontId="8" fillId="0" borderId="0" xfId="0" applyFont="1" applyAlignment="1">
      <alignment horizontal="left" vertical="top" wrapText="1" indent="1"/>
    </xf>
    <xf numFmtId="0" fontId="17" fillId="0" borderId="0" xfId="0" applyFont="1" applyAlignment="1">
      <alignment horizontal="right" vertical="top" wrapText="1"/>
    </xf>
    <xf numFmtId="0" fontId="17" fillId="5" borderId="0" xfId="0" applyFont="1" applyFill="1" applyAlignment="1">
      <alignment horizontal="right" vertical="top" wrapText="1"/>
    </xf>
    <xf numFmtId="0" fontId="5" fillId="0" borderId="0" xfId="0" applyFont="1" applyAlignment="1">
      <alignment vertical="top" wrapText="1"/>
    </xf>
    <xf numFmtId="0" fontId="17" fillId="4" borderId="0" xfId="0" applyFont="1" applyFill="1" applyAlignment="1">
      <alignment horizontal="left" wrapText="1" indent="1"/>
    </xf>
    <xf numFmtId="0" fontId="25" fillId="0" borderId="0" xfId="0" applyFont="1" applyAlignment="1">
      <alignment vertical="center" wrapText="1"/>
    </xf>
    <xf numFmtId="0" fontId="22" fillId="3" borderId="0" xfId="0" applyFont="1" applyFill="1" applyAlignment="1">
      <alignment horizontal="right" wrapText="1"/>
    </xf>
    <xf numFmtId="0" fontId="25" fillId="0" borderId="0" xfId="0" applyFont="1" applyAlignment="1">
      <alignment horizontal="left" vertical="top" wrapText="1"/>
    </xf>
    <xf numFmtId="0" fontId="26" fillId="0" borderId="0" xfId="0" applyFont="1" applyAlignment="1">
      <alignment horizontal="right"/>
    </xf>
    <xf numFmtId="165" fontId="22" fillId="0" borderId="0" xfId="29" applyNumberFormat="1" applyFont="1" applyAlignment="1">
      <alignment horizontal="right"/>
    </xf>
    <xf numFmtId="165" fontId="23" fillId="0" borderId="1" xfId="29" applyNumberFormat="1" applyFont="1" applyBorder="1" applyAlignment="1">
      <alignment horizontal="right"/>
    </xf>
    <xf numFmtId="165" fontId="23" fillId="5" borderId="1" xfId="29" applyNumberFormat="1" applyFont="1" applyFill="1" applyBorder="1" applyAlignment="1">
      <alignment horizontal="right"/>
    </xf>
    <xf numFmtId="165" fontId="22" fillId="0" borderId="0" xfId="0" applyNumberFormat="1" applyFont="1" applyAlignment="1">
      <alignment horizontal="right"/>
    </xf>
    <xf numFmtId="165" fontId="22" fillId="5" borderId="0" xfId="0" applyNumberFormat="1" applyFont="1" applyFill="1" applyAlignment="1">
      <alignment horizontal="right"/>
    </xf>
    <xf numFmtId="165" fontId="23" fillId="0" borderId="0" xfId="0" applyNumberFormat="1" applyFont="1" applyAlignment="1">
      <alignment horizontal="right"/>
    </xf>
    <xf numFmtId="165" fontId="23" fillId="5" borderId="0" xfId="0" applyNumberFormat="1" applyFont="1" applyFill="1" applyAlignment="1">
      <alignment horizontal="right"/>
    </xf>
    <xf numFmtId="165" fontId="22" fillId="0" borderId="0" xfId="0" applyNumberFormat="1" applyFont="1" applyAlignment="1">
      <alignment horizontal="right" wrapText="1"/>
    </xf>
    <xf numFmtId="165" fontId="23" fillId="0" borderId="1" xfId="0" applyNumberFormat="1" applyFont="1" applyBorder="1" applyAlignment="1">
      <alignment horizontal="right"/>
    </xf>
    <xf numFmtId="165" fontId="23" fillId="5" borderId="1" xfId="0" applyNumberFormat="1" applyFont="1" applyFill="1" applyBorder="1" applyAlignment="1">
      <alignment horizontal="right"/>
    </xf>
    <xf numFmtId="165" fontId="22" fillId="5" borderId="0" xfId="0" applyNumberFormat="1" applyFont="1" applyFill="1" applyAlignment="1">
      <alignment horizontal="right" wrapText="1"/>
    </xf>
    <xf numFmtId="165" fontId="26" fillId="0" borderId="0" xfId="0" applyNumberFormat="1" applyFont="1" applyAlignment="1">
      <alignment horizontal="right"/>
    </xf>
    <xf numFmtId="165" fontId="26" fillId="5" borderId="0" xfId="0" applyNumberFormat="1" applyFont="1" applyFill="1" applyAlignment="1">
      <alignment horizontal="right"/>
    </xf>
    <xf numFmtId="0" fontId="17" fillId="0" borderId="0" xfId="0" applyFont="1" applyAlignment="1">
      <alignment horizontal="right" vertical="center" wrapText="1"/>
    </xf>
    <xf numFmtId="0" fontId="8" fillId="0" borderId="0" xfId="0" applyFont="1" applyAlignment="1">
      <alignment horizontal="center" vertical="top" wrapText="1"/>
    </xf>
    <xf numFmtId="0" fontId="8" fillId="0" borderId="0" xfId="0" applyFont="1" applyAlignment="1">
      <alignment horizontal="right" vertical="top" wrapText="1"/>
    </xf>
    <xf numFmtId="2" fontId="10" fillId="0" borderId="0" xfId="0" applyNumberFormat="1" applyFont="1" applyAlignment="1">
      <alignment horizontal="right" wrapText="1"/>
    </xf>
    <xf numFmtId="0" fontId="8" fillId="0" borderId="0" xfId="0" applyFont="1" applyAlignment="1">
      <alignment horizontal="center" wrapText="1"/>
    </xf>
    <xf numFmtId="0" fontId="8" fillId="0" borderId="0" xfId="0" applyFont="1" applyAlignment="1">
      <alignment horizontal="right" wrapText="1"/>
    </xf>
    <xf numFmtId="0" fontId="10" fillId="0" borderId="0" xfId="0" applyFont="1" applyAlignment="1">
      <alignment horizontal="center" wrapText="1"/>
    </xf>
    <xf numFmtId="0" fontId="4" fillId="0" borderId="0" xfId="0" applyFont="1" applyAlignment="1">
      <alignment horizontal="left" vertical="top"/>
    </xf>
    <xf numFmtId="164" fontId="22" fillId="0" borderId="0" xfId="29" applyNumberFormat="1" applyFont="1" applyFill="1" applyAlignment="1">
      <alignment horizontal="right"/>
    </xf>
    <xf numFmtId="164" fontId="23" fillId="0" borderId="0" xfId="29" applyNumberFormat="1" applyFont="1" applyFill="1" applyAlignment="1">
      <alignment horizontal="right"/>
    </xf>
    <xf numFmtId="43" fontId="22" fillId="0" borderId="0" xfId="29" applyFont="1" applyFill="1" applyAlignment="1">
      <alignment horizontal="right"/>
    </xf>
    <xf numFmtId="164" fontId="26" fillId="0" borderId="0" xfId="29" applyNumberFormat="1" applyFont="1" applyFill="1" applyAlignment="1">
      <alignment horizontal="right"/>
    </xf>
    <xf numFmtId="164" fontId="22" fillId="6" borderId="0" xfId="29" applyNumberFormat="1" applyFont="1" applyFill="1" applyAlignment="1">
      <alignment horizontal="right"/>
    </xf>
    <xf numFmtId="164" fontId="23" fillId="6" borderId="0" xfId="29" applyNumberFormat="1" applyFont="1" applyFill="1" applyAlignment="1">
      <alignment horizontal="right"/>
    </xf>
    <xf numFmtId="43" fontId="22" fillId="6" borderId="0" xfId="29" applyFont="1" applyFill="1" applyAlignment="1">
      <alignment horizontal="right"/>
    </xf>
    <xf numFmtId="164" fontId="26" fillId="6" borderId="0" xfId="29" applyNumberFormat="1" applyFont="1" applyFill="1" applyAlignment="1">
      <alignment horizontal="right"/>
    </xf>
    <xf numFmtId="168" fontId="10" fillId="0" borderId="0" xfId="29" applyNumberFormat="1" applyFont="1" applyFill="1" applyBorder="1" applyAlignment="1">
      <alignment horizontal="right" vertical="top" wrapText="1"/>
    </xf>
    <xf numFmtId="168" fontId="10" fillId="0" borderId="0" xfId="0" applyNumberFormat="1" applyFont="1" applyAlignment="1">
      <alignment horizontal="right" wrapText="1"/>
    </xf>
    <xf numFmtId="168" fontId="10" fillId="5" borderId="0" xfId="0" applyNumberFormat="1" applyFont="1" applyFill="1" applyAlignment="1">
      <alignment horizontal="right" wrapText="1"/>
    </xf>
    <xf numFmtId="0" fontId="5" fillId="0" borderId="0" xfId="0" applyFont="1" applyAlignment="1">
      <alignment vertical="top"/>
    </xf>
    <xf numFmtId="168" fontId="26" fillId="0" borderId="0" xfId="29" applyNumberFormat="1" applyFont="1" applyAlignment="1">
      <alignment horizontal="right"/>
    </xf>
    <xf numFmtId="168" fontId="22" fillId="0" borderId="0" xfId="29" applyNumberFormat="1" applyFont="1" applyAlignment="1">
      <alignment horizontal="right"/>
    </xf>
    <xf numFmtId="168" fontId="22" fillId="5" borderId="0" xfId="29" applyNumberFormat="1" applyFont="1" applyFill="1" applyAlignment="1">
      <alignment horizontal="right"/>
    </xf>
    <xf numFmtId="168" fontId="26" fillId="0" borderId="1" xfId="29" applyNumberFormat="1" applyFont="1" applyBorder="1" applyAlignment="1">
      <alignment horizontal="right"/>
    </xf>
    <xf numFmtId="168" fontId="10" fillId="0" borderId="0" xfId="29" applyNumberFormat="1" applyFont="1" applyFill="1" applyBorder="1" applyAlignment="1">
      <alignment horizontal="right" wrapText="1"/>
    </xf>
    <xf numFmtId="167" fontId="10" fillId="5" borderId="0" xfId="0" applyNumberFormat="1" applyFont="1" applyFill="1" applyAlignment="1">
      <alignment horizontal="right" wrapText="1"/>
    </xf>
    <xf numFmtId="0" fontId="10" fillId="0" borderId="3" xfId="0" applyFont="1" applyBorder="1" applyAlignment="1">
      <alignment horizontal="right" vertical="top" wrapText="1"/>
    </xf>
    <xf numFmtId="0" fontId="8" fillId="0" borderId="3" xfId="0" applyFont="1" applyBorder="1" applyAlignment="1">
      <alignment horizontal="right" vertical="top" wrapText="1"/>
    </xf>
    <xf numFmtId="0" fontId="26" fillId="0" borderId="0" xfId="0" applyFont="1" applyAlignment="1">
      <alignment horizontal="right" wrapText="1"/>
    </xf>
    <xf numFmtId="168" fontId="8" fillId="0" borderId="0" xfId="29" applyNumberFormat="1" applyFont="1" applyFill="1" applyBorder="1" applyAlignment="1">
      <alignment horizontal="right" wrapText="1"/>
    </xf>
    <xf numFmtId="0" fontId="5" fillId="0" borderId="0" xfId="0" applyFont="1"/>
    <xf numFmtId="164" fontId="23" fillId="2" borderId="0" xfId="29" applyNumberFormat="1" applyFont="1" applyFill="1" applyAlignment="1">
      <alignment horizontal="right"/>
    </xf>
    <xf numFmtId="0" fontId="10" fillId="6" borderId="0" xfId="0" applyFont="1" applyFill="1" applyAlignment="1">
      <alignment horizontal="right" wrapText="1"/>
    </xf>
    <xf numFmtId="0" fontId="40" fillId="0" borderId="0" xfId="0" applyFont="1" applyAlignment="1">
      <alignment vertical="top"/>
    </xf>
    <xf numFmtId="0" fontId="42" fillId="0" borderId="0" xfId="0" applyFont="1" applyAlignment="1">
      <alignment horizontal="left" wrapText="1" indent="1"/>
    </xf>
    <xf numFmtId="0" fontId="2" fillId="0" borderId="0" xfId="0" applyFont="1"/>
    <xf numFmtId="0" fontId="4" fillId="0" borderId="0" xfId="0" applyFont="1" applyAlignment="1">
      <alignment horizontal="justify" vertical="center"/>
    </xf>
    <xf numFmtId="0" fontId="22" fillId="0" borderId="0" xfId="0" applyFont="1" applyAlignment="1">
      <alignment horizontal="right" vertical="center" wrapText="1"/>
    </xf>
    <xf numFmtId="0" fontId="10" fillId="0" borderId="2" xfId="0" applyFont="1" applyBorder="1" applyAlignment="1">
      <alignment vertical="top" wrapText="1"/>
    </xf>
    <xf numFmtId="164" fontId="22" fillId="0" borderId="2" xfId="0" applyNumberFormat="1" applyFont="1" applyBorder="1" applyAlignment="1">
      <alignment horizontal="right"/>
    </xf>
    <xf numFmtId="0" fontId="2" fillId="0" borderId="0" xfId="0" applyFont="1" applyAlignment="1">
      <alignment horizontal="center"/>
    </xf>
    <xf numFmtId="0" fontId="2" fillId="0" borderId="2" xfId="0" applyFont="1" applyBorder="1" applyAlignment="1">
      <alignment horizontal="center"/>
    </xf>
    <xf numFmtId="165" fontId="22" fillId="5" borderId="1" xfId="29" applyNumberFormat="1" applyFont="1" applyFill="1" applyBorder="1" applyAlignment="1">
      <alignment horizontal="right"/>
    </xf>
    <xf numFmtId="165" fontId="26" fillId="5" borderId="0" xfId="29" applyNumberFormat="1" applyFont="1" applyFill="1" applyAlignment="1">
      <alignment horizontal="right"/>
    </xf>
    <xf numFmtId="164" fontId="26" fillId="0" borderId="0" xfId="29" applyNumberFormat="1" applyFont="1" applyFill="1" applyBorder="1" applyAlignment="1">
      <alignment horizontal="right"/>
    </xf>
    <xf numFmtId="164" fontId="22" fillId="0" borderId="0" xfId="29" applyNumberFormat="1" applyFont="1" applyFill="1" applyBorder="1" applyAlignment="1">
      <alignment horizontal="right"/>
    </xf>
    <xf numFmtId="0" fontId="10" fillId="0" borderId="0" xfId="0" applyFont="1" applyAlignment="1">
      <alignment horizontal="right" vertical="center" wrapText="1"/>
    </xf>
    <xf numFmtId="0" fontId="11" fillId="0" borderId="0" xfId="0" applyFont="1" applyAlignment="1">
      <alignment horizontal="right" vertical="center" wrapText="1"/>
    </xf>
    <xf numFmtId="4" fontId="10" fillId="0" borderId="0" xfId="0" applyNumberFormat="1" applyFont="1" applyAlignment="1">
      <alignment horizontal="right" vertical="center" wrapText="1"/>
    </xf>
    <xf numFmtId="4" fontId="11" fillId="0" borderId="0" xfId="0" applyNumberFormat="1" applyFont="1" applyAlignment="1">
      <alignment horizontal="right" vertical="center" wrapText="1"/>
    </xf>
    <xf numFmtId="4" fontId="8" fillId="0" borderId="0" xfId="0" applyNumberFormat="1" applyFont="1" applyAlignment="1">
      <alignment horizontal="right" vertical="center" wrapText="1"/>
    </xf>
    <xf numFmtId="0" fontId="8" fillId="0" borderId="0" xfId="0" applyFont="1" applyAlignment="1">
      <alignment horizontal="right" vertical="center" wrapText="1"/>
    </xf>
    <xf numFmtId="165" fontId="10" fillId="0" borderId="0" xfId="0" applyNumberFormat="1" applyFont="1" applyAlignment="1">
      <alignment horizontal="right" wrapText="1"/>
    </xf>
    <xf numFmtId="165" fontId="10" fillId="5" borderId="0" xfId="0" applyNumberFormat="1" applyFont="1" applyFill="1" applyAlignment="1">
      <alignment horizontal="right" wrapText="1"/>
    </xf>
    <xf numFmtId="4" fontId="10" fillId="5" borderId="0" xfId="0" applyNumberFormat="1" applyFont="1" applyFill="1" applyAlignment="1">
      <alignment horizontal="right" vertical="center" wrapText="1"/>
    </xf>
    <xf numFmtId="4" fontId="11" fillId="5" borderId="0" xfId="0" applyNumberFormat="1" applyFont="1" applyFill="1" applyAlignment="1">
      <alignment horizontal="right" vertical="center" wrapText="1"/>
    </xf>
    <xf numFmtId="0" fontId="10" fillId="5" borderId="0" xfId="0" applyFont="1" applyFill="1" applyAlignment="1">
      <alignment horizontal="right" vertical="center" wrapText="1"/>
    </xf>
    <xf numFmtId="0" fontId="11" fillId="5" borderId="0" xfId="0" applyFont="1" applyFill="1" applyAlignment="1">
      <alignment horizontal="right" vertical="center" wrapText="1"/>
    </xf>
    <xf numFmtId="4" fontId="8" fillId="5" borderId="0" xfId="0" applyNumberFormat="1" applyFont="1" applyFill="1" applyAlignment="1">
      <alignment horizontal="right" vertical="center" wrapText="1"/>
    </xf>
    <xf numFmtId="172" fontId="10" fillId="0" borderId="0" xfId="29" applyNumberFormat="1" applyFont="1" applyFill="1" applyBorder="1" applyAlignment="1">
      <alignment horizontal="right" wrapText="1"/>
    </xf>
    <xf numFmtId="0" fontId="44" fillId="0" borderId="0" xfId="0" applyFont="1"/>
    <xf numFmtId="0" fontId="45" fillId="0" borderId="0" xfId="0" applyFont="1"/>
    <xf numFmtId="173" fontId="10" fillId="0" borderId="0" xfId="29" applyNumberFormat="1" applyFont="1" applyAlignment="1">
      <alignment horizontal="right" wrapText="1"/>
    </xf>
    <xf numFmtId="173" fontId="22" fillId="3" borderId="0" xfId="0" applyNumberFormat="1" applyFont="1" applyFill="1" applyAlignment="1">
      <alignment horizontal="right"/>
    </xf>
    <xf numFmtId="173" fontId="8" fillId="0" borderId="0" xfId="29" applyNumberFormat="1" applyFont="1" applyAlignment="1">
      <alignment horizontal="right" wrapText="1"/>
    </xf>
    <xf numFmtId="173" fontId="8" fillId="0" borderId="0" xfId="29" applyNumberFormat="1" applyFont="1" applyFill="1" applyAlignment="1">
      <alignment horizontal="right" wrapText="1"/>
    </xf>
    <xf numFmtId="173" fontId="8" fillId="3" borderId="0" xfId="29" applyNumberFormat="1" applyFont="1" applyFill="1" applyAlignment="1">
      <alignment horizontal="right" wrapText="1"/>
    </xf>
    <xf numFmtId="173" fontId="8" fillId="0" borderId="0" xfId="29" applyNumberFormat="1" applyFont="1" applyFill="1" applyBorder="1" applyAlignment="1">
      <alignment horizontal="right" wrapText="1"/>
    </xf>
    <xf numFmtId="0" fontId="46" fillId="0" borderId="0" xfId="0" applyFont="1"/>
    <xf numFmtId="43" fontId="10" fillId="0" borderId="0" xfId="0" applyNumberFormat="1" applyFont="1" applyAlignment="1">
      <alignment horizontal="right" wrapText="1"/>
    </xf>
    <xf numFmtId="43" fontId="10" fillId="5" borderId="0" xfId="0" applyNumberFormat="1" applyFont="1" applyFill="1" applyAlignment="1">
      <alignment horizontal="right" wrapText="1"/>
    </xf>
    <xf numFmtId="174" fontId="10" fillId="0" borderId="0" xfId="0" applyNumberFormat="1" applyFont="1" applyAlignment="1">
      <alignment horizontal="right" wrapText="1"/>
    </xf>
    <xf numFmtId="2" fontId="10" fillId="0" borderId="0" xfId="0" applyNumberFormat="1" applyFont="1" applyAlignment="1">
      <alignment horizontal="right" vertical="center" wrapText="1"/>
    </xf>
    <xf numFmtId="165" fontId="35" fillId="5" borderId="1" xfId="29" applyNumberFormat="1" applyFont="1" applyFill="1" applyBorder="1" applyAlignment="1">
      <alignment horizontal="right"/>
    </xf>
    <xf numFmtId="164" fontId="22" fillId="2" borderId="0" xfId="29" applyNumberFormat="1" applyFont="1" applyFill="1" applyAlignment="1">
      <alignment horizontal="right"/>
    </xf>
    <xf numFmtId="0" fontId="0" fillId="2" borderId="0" xfId="0" applyFill="1"/>
    <xf numFmtId="0" fontId="0" fillId="2" borderId="0" xfId="0" applyFill="1" applyAlignment="1">
      <alignment horizontal="right"/>
    </xf>
    <xf numFmtId="0" fontId="2" fillId="2" borderId="0" xfId="0" applyFont="1" applyFill="1" applyAlignment="1">
      <alignment horizontal="right"/>
    </xf>
    <xf numFmtId="0" fontId="10" fillId="2" borderId="0" xfId="0" applyFont="1" applyFill="1" applyAlignment="1">
      <alignment horizontal="right"/>
    </xf>
    <xf numFmtId="0" fontId="26" fillId="2" borderId="0" xfId="0" applyFont="1" applyFill="1" applyAlignment="1">
      <alignment horizontal="center" wrapText="1"/>
    </xf>
    <xf numFmtId="0" fontId="26" fillId="2" borderId="0" xfId="0" applyFont="1" applyFill="1" applyAlignment="1">
      <alignment horizontal="right"/>
    </xf>
    <xf numFmtId="0" fontId="26" fillId="3" borderId="0" xfId="0" applyFont="1" applyFill="1" applyAlignment="1">
      <alignment horizontal="right"/>
    </xf>
    <xf numFmtId="0" fontId="2" fillId="2" borderId="0" xfId="0" applyFont="1" applyFill="1"/>
    <xf numFmtId="0" fontId="22" fillId="2" borderId="0" xfId="0" applyFont="1" applyFill="1"/>
    <xf numFmtId="0" fontId="26" fillId="2" borderId="0" xfId="0" applyFont="1" applyFill="1" applyAlignment="1">
      <alignment horizontal="right" wrapText="1"/>
    </xf>
    <xf numFmtId="0" fontId="26" fillId="3" borderId="0" xfId="0" applyFont="1" applyFill="1" applyAlignment="1">
      <alignment horizontal="right" wrapText="1"/>
    </xf>
    <xf numFmtId="0" fontId="8" fillId="2" borderId="0" xfId="0" applyFont="1" applyFill="1" applyAlignment="1">
      <alignment horizontal="left" vertical="top" wrapText="1"/>
    </xf>
    <xf numFmtId="0" fontId="22" fillId="2" borderId="0" xfId="0" applyFont="1" applyFill="1" applyAlignment="1">
      <alignment horizontal="center" wrapText="1"/>
    </xf>
    <xf numFmtId="0" fontId="22" fillId="2" borderId="0" xfId="0" applyFont="1" applyFill="1" applyAlignment="1">
      <alignment horizontal="right"/>
    </xf>
    <xf numFmtId="0" fontId="8" fillId="2" borderId="0" xfId="0" applyFont="1" applyFill="1" applyAlignment="1">
      <alignment vertical="top" wrapText="1"/>
    </xf>
    <xf numFmtId="0" fontId="11" fillId="2" borderId="0" xfId="0" applyFont="1" applyFill="1" applyAlignment="1">
      <alignment vertical="top" wrapText="1"/>
    </xf>
    <xf numFmtId="0" fontId="10" fillId="2" borderId="0" xfId="0" applyFont="1" applyFill="1" applyAlignment="1">
      <alignment vertical="top" wrapText="1"/>
    </xf>
    <xf numFmtId="164" fontId="22" fillId="2" borderId="0" xfId="0" applyNumberFormat="1" applyFont="1" applyFill="1" applyAlignment="1">
      <alignment horizontal="right"/>
    </xf>
    <xf numFmtId="164" fontId="17" fillId="3" borderId="0" xfId="0" applyNumberFormat="1" applyFont="1" applyFill="1" applyAlignment="1">
      <alignment horizontal="right"/>
    </xf>
    <xf numFmtId="164" fontId="17" fillId="2" borderId="0" xfId="0" applyNumberFormat="1" applyFont="1" applyFill="1" applyAlignment="1">
      <alignment horizontal="right"/>
    </xf>
    <xf numFmtId="0" fontId="10" fillId="2" borderId="0" xfId="0" applyFont="1" applyFill="1" applyAlignment="1">
      <alignment horizontal="left" vertical="center" wrapText="1"/>
    </xf>
    <xf numFmtId="164" fontId="10" fillId="2" borderId="0" xfId="0" applyNumberFormat="1" applyFont="1" applyFill="1" applyAlignment="1">
      <alignment horizontal="right"/>
    </xf>
    <xf numFmtId="164" fontId="22" fillId="3" borderId="0" xfId="0" applyNumberFormat="1" applyFont="1" applyFill="1" applyAlignment="1">
      <alignment horizontal="right"/>
    </xf>
    <xf numFmtId="0" fontId="17" fillId="2" borderId="0" xfId="0" applyFont="1" applyFill="1" applyAlignment="1">
      <alignment horizontal="left" vertical="center" wrapText="1"/>
    </xf>
    <xf numFmtId="165" fontId="22" fillId="2" borderId="0" xfId="0" applyNumberFormat="1" applyFont="1" applyFill="1" applyAlignment="1">
      <alignment horizontal="right"/>
    </xf>
    <xf numFmtId="165" fontId="22" fillId="3" borderId="0" xfId="0" applyNumberFormat="1" applyFont="1" applyFill="1" applyAlignment="1">
      <alignment horizontal="right"/>
    </xf>
    <xf numFmtId="164" fontId="2" fillId="2" borderId="0" xfId="0" applyNumberFormat="1" applyFont="1" applyFill="1"/>
    <xf numFmtId="164" fontId="23" fillId="2" borderId="1" xfId="0" applyNumberFormat="1" applyFont="1" applyFill="1" applyBorder="1" applyAlignment="1">
      <alignment horizontal="right"/>
    </xf>
    <xf numFmtId="164" fontId="23" fillId="3" borderId="1" xfId="0" applyNumberFormat="1" applyFont="1" applyFill="1" applyBorder="1" applyAlignment="1">
      <alignment horizontal="right"/>
    </xf>
    <xf numFmtId="170" fontId="22" fillId="2" borderId="0" xfId="0" applyNumberFormat="1" applyFont="1" applyFill="1" applyAlignment="1">
      <alignment horizontal="right"/>
    </xf>
    <xf numFmtId="170" fontId="22" fillId="3" borderId="0" xfId="0" applyNumberFormat="1" applyFont="1" applyFill="1" applyAlignment="1">
      <alignment horizontal="right"/>
    </xf>
    <xf numFmtId="0" fontId="17" fillId="2" borderId="0" xfId="0" applyFont="1" applyFill="1" applyAlignment="1">
      <alignment vertical="top" wrapText="1"/>
    </xf>
    <xf numFmtId="49" fontId="2" fillId="2" borderId="0" xfId="0" applyNumberFormat="1" applyFont="1" applyFill="1"/>
    <xf numFmtId="0" fontId="8" fillId="2" borderId="0" xfId="0" applyFont="1" applyFill="1" applyAlignment="1">
      <alignment horizontal="justify"/>
    </xf>
    <xf numFmtId="164" fontId="10" fillId="3" borderId="0" xfId="0" applyNumberFormat="1" applyFont="1" applyFill="1" applyAlignment="1">
      <alignment horizontal="right"/>
    </xf>
    <xf numFmtId="164" fontId="23" fillId="3" borderId="0" xfId="0" applyNumberFormat="1" applyFont="1" applyFill="1" applyAlignment="1">
      <alignment horizontal="right"/>
    </xf>
    <xf numFmtId="164" fontId="17" fillId="3" borderId="0" xfId="29" applyNumberFormat="1" applyFont="1" applyFill="1" applyAlignment="1">
      <alignment horizontal="right"/>
    </xf>
    <xf numFmtId="164" fontId="17" fillId="2" borderId="0" xfId="29" applyNumberFormat="1" applyFont="1" applyFill="1" applyAlignment="1">
      <alignment horizontal="right"/>
    </xf>
    <xf numFmtId="164" fontId="10" fillId="2" borderId="0" xfId="29" applyNumberFormat="1" applyFont="1" applyFill="1" applyAlignment="1">
      <alignment horizontal="right"/>
    </xf>
    <xf numFmtId="164" fontId="21" fillId="2" borderId="0" xfId="0" applyNumberFormat="1" applyFont="1" applyFill="1"/>
    <xf numFmtId="0" fontId="25" fillId="2" borderId="0" xfId="0" applyFont="1" applyFill="1" applyAlignment="1">
      <alignment vertical="top" wrapText="1"/>
    </xf>
    <xf numFmtId="164" fontId="23" fillId="2" borderId="0" xfId="0" applyNumberFormat="1" applyFont="1" applyFill="1" applyAlignment="1">
      <alignment horizontal="right"/>
    </xf>
    <xf numFmtId="0" fontId="10" fillId="2" borderId="0" xfId="0" applyFont="1" applyFill="1" applyAlignment="1">
      <alignment horizontal="right" wrapText="1"/>
    </xf>
    <xf numFmtId="164" fontId="33" fillId="2" borderId="0" xfId="0" applyNumberFormat="1" applyFont="1" applyFill="1" applyAlignment="1">
      <alignment horizontal="right"/>
    </xf>
    <xf numFmtId="164" fontId="33" fillId="3" borderId="0" xfId="0" applyNumberFormat="1" applyFont="1" applyFill="1" applyAlignment="1">
      <alignment horizontal="right"/>
    </xf>
    <xf numFmtId="0" fontId="10" fillId="2" borderId="0" xfId="0" applyFont="1" applyFill="1" applyAlignment="1">
      <alignment horizontal="center" wrapText="1"/>
    </xf>
    <xf numFmtId="0" fontId="10" fillId="3" borderId="0" xfId="0" applyFont="1" applyFill="1" applyAlignment="1">
      <alignment horizontal="right" wrapText="1"/>
    </xf>
    <xf numFmtId="0" fontId="42" fillId="2" borderId="0" xfId="0" applyFont="1" applyFill="1" applyAlignment="1">
      <alignment vertical="top" wrapText="1"/>
    </xf>
    <xf numFmtId="164" fontId="30" fillId="2" borderId="0" xfId="0" applyNumberFormat="1" applyFont="1" applyFill="1" applyAlignment="1">
      <alignment horizontal="right"/>
    </xf>
    <xf numFmtId="164" fontId="30" fillId="3" borderId="0" xfId="0" applyNumberFormat="1" applyFont="1" applyFill="1" applyAlignment="1">
      <alignment horizontal="right"/>
    </xf>
    <xf numFmtId="164" fontId="22" fillId="2" borderId="0" xfId="0" applyNumberFormat="1" applyFont="1" applyFill="1" applyAlignment="1">
      <alignment horizontal="right" vertical="center"/>
    </xf>
    <xf numFmtId="164" fontId="22" fillId="3" borderId="0" xfId="0" applyNumberFormat="1" applyFont="1" applyFill="1" applyAlignment="1">
      <alignment horizontal="right" vertical="center"/>
    </xf>
    <xf numFmtId="165" fontId="22" fillId="2" borderId="0" xfId="0" applyNumberFormat="1" applyFont="1" applyFill="1" applyAlignment="1">
      <alignment horizontal="right" vertical="center"/>
    </xf>
    <xf numFmtId="165" fontId="22" fillId="3" borderId="0" xfId="0" applyNumberFormat="1" applyFont="1" applyFill="1" applyAlignment="1">
      <alignment horizontal="right" vertical="center"/>
    </xf>
    <xf numFmtId="0" fontId="10" fillId="2" borderId="0" xfId="0" applyFont="1" applyFill="1" applyAlignment="1">
      <alignment vertical="center" wrapText="1"/>
    </xf>
    <xf numFmtId="168" fontId="22" fillId="3" borderId="0" xfId="29" applyNumberFormat="1" applyFont="1" applyFill="1" applyBorder="1" applyAlignment="1">
      <alignment horizontal="right" vertical="center"/>
    </xf>
    <xf numFmtId="164" fontId="22" fillId="2" borderId="0" xfId="29" applyNumberFormat="1" applyFont="1" applyFill="1" applyBorder="1" applyAlignment="1">
      <alignment horizontal="right" vertical="center"/>
    </xf>
    <xf numFmtId="168" fontId="22" fillId="2" borderId="0" xfId="29" applyNumberFormat="1" applyFont="1" applyFill="1" applyBorder="1" applyAlignment="1">
      <alignment horizontal="right" vertical="center"/>
    </xf>
    <xf numFmtId="165" fontId="17" fillId="3" borderId="0" xfId="0" applyNumberFormat="1" applyFont="1" applyFill="1" applyAlignment="1">
      <alignment horizontal="right"/>
    </xf>
    <xf numFmtId="0" fontId="17" fillId="2" borderId="0" xfId="0" applyFont="1" applyFill="1" applyAlignment="1">
      <alignment horizontal="left" vertical="top" wrapText="1"/>
    </xf>
    <xf numFmtId="0" fontId="42" fillId="2" borderId="0" xfId="0" applyFont="1" applyFill="1" applyAlignment="1">
      <alignment horizontal="left" vertical="top" wrapText="1"/>
    </xf>
    <xf numFmtId="0" fontId="17" fillId="2" borderId="0" xfId="0" applyFont="1" applyFill="1" applyAlignment="1">
      <alignment horizontal="left" vertical="top" wrapText="1" indent="1"/>
    </xf>
    <xf numFmtId="170" fontId="23" fillId="2" borderId="0" xfId="0" applyNumberFormat="1" applyFont="1" applyFill="1" applyAlignment="1">
      <alignment horizontal="right"/>
    </xf>
    <xf numFmtId="170" fontId="23" fillId="3" borderId="0" xfId="0" applyNumberFormat="1" applyFont="1" applyFill="1" applyAlignment="1">
      <alignment horizontal="right"/>
    </xf>
    <xf numFmtId="164" fontId="35" fillId="2" borderId="1" xfId="0" applyNumberFormat="1" applyFont="1" applyFill="1" applyBorder="1" applyAlignment="1">
      <alignment horizontal="right"/>
    </xf>
    <xf numFmtId="164" fontId="35" fillId="3" borderId="1" xfId="0" applyNumberFormat="1" applyFont="1" applyFill="1" applyBorder="1" applyAlignment="1">
      <alignment horizontal="right"/>
    </xf>
    <xf numFmtId="0" fontId="5" fillId="2" borderId="0" xfId="0" applyFont="1" applyFill="1" applyAlignment="1">
      <alignment vertical="top" wrapText="1"/>
    </xf>
    <xf numFmtId="0" fontId="5" fillId="2" borderId="0" xfId="0" applyFont="1" applyFill="1" applyAlignment="1">
      <alignment vertical="top"/>
    </xf>
    <xf numFmtId="0" fontId="4" fillId="0" borderId="0" xfId="0" applyFont="1" applyAlignment="1">
      <alignment vertical="center"/>
    </xf>
    <xf numFmtId="0" fontId="5" fillId="2" borderId="0" xfId="0" applyFont="1" applyFill="1"/>
    <xf numFmtId="0" fontId="4" fillId="2" borderId="0" xfId="0" applyFont="1" applyFill="1"/>
    <xf numFmtId="0" fontId="2" fillId="2" borderId="0" xfId="0" applyFont="1" applyFill="1" applyAlignment="1">
      <alignment horizontal="center" wrapText="1"/>
    </xf>
    <xf numFmtId="0" fontId="2" fillId="2" borderId="0" xfId="0" applyFont="1" applyFill="1" applyAlignment="1">
      <alignment horizontal="center"/>
    </xf>
    <xf numFmtId="0" fontId="34" fillId="2" borderId="0" xfId="0" applyFont="1" applyFill="1" applyAlignment="1">
      <alignment horizontal="left"/>
    </xf>
    <xf numFmtId="0" fontId="5" fillId="2" borderId="0" xfId="0" applyFont="1" applyFill="1" applyAlignment="1">
      <alignment horizontal="left" vertical="center"/>
    </xf>
    <xf numFmtId="0" fontId="26" fillId="2" borderId="0" xfId="0" applyFont="1" applyFill="1" applyAlignment="1">
      <alignment horizontal="left"/>
    </xf>
    <xf numFmtId="0" fontId="49" fillId="0" borderId="0" xfId="0" applyFont="1"/>
    <xf numFmtId="0" fontId="49" fillId="0" borderId="0" xfId="0" applyFont="1" applyAlignment="1">
      <alignment horizontal="right"/>
    </xf>
    <xf numFmtId="0" fontId="22" fillId="2" borderId="0" xfId="0" quotePrefix="1" applyFont="1" applyFill="1" applyAlignment="1">
      <alignment horizontal="right" wrapText="1"/>
    </xf>
    <xf numFmtId="0" fontId="22" fillId="3" borderId="0" xfId="0" quotePrefix="1" applyFont="1" applyFill="1" applyAlignment="1">
      <alignment horizontal="right" wrapText="1"/>
    </xf>
    <xf numFmtId="175" fontId="23" fillId="0" borderId="0" xfId="29" applyNumberFormat="1" applyFont="1" applyFill="1" applyAlignment="1">
      <alignment horizontal="right"/>
    </xf>
    <xf numFmtId="175" fontId="23" fillId="3" borderId="0" xfId="29" applyNumberFormat="1" applyFont="1" applyFill="1" applyAlignment="1">
      <alignment horizontal="right"/>
    </xf>
    <xf numFmtId="175" fontId="26" fillId="0" borderId="0" xfId="29" applyNumberFormat="1" applyFont="1" applyFill="1" applyAlignment="1">
      <alignment horizontal="right"/>
    </xf>
    <xf numFmtId="175" fontId="26" fillId="3" borderId="0" xfId="29" applyNumberFormat="1" applyFont="1" applyFill="1" applyAlignment="1">
      <alignment horizontal="right"/>
    </xf>
    <xf numFmtId="176" fontId="22" fillId="5" borderId="0" xfId="29" applyNumberFormat="1" applyFont="1" applyFill="1" applyAlignment="1">
      <alignment horizontal="right"/>
    </xf>
    <xf numFmtId="176" fontId="22" fillId="0" borderId="0" xfId="29" applyNumberFormat="1" applyFont="1" applyFill="1" applyAlignment="1">
      <alignment horizontal="right"/>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14"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xf>
    <xf numFmtId="0" fontId="10" fillId="0" borderId="0" xfId="0" applyFont="1" applyAlignment="1">
      <alignment horizontal="center" vertical="top" wrapText="1"/>
    </xf>
    <xf numFmtId="0" fontId="5" fillId="0" borderId="0" xfId="0" applyFont="1" applyAlignment="1">
      <alignment horizontal="justify" vertical="center"/>
    </xf>
    <xf numFmtId="0" fontId="4" fillId="0" borderId="0" xfId="0" applyFont="1" applyAlignment="1">
      <alignment horizontal="left" wrapText="1"/>
    </xf>
    <xf numFmtId="0" fontId="37" fillId="0" borderId="0" xfId="0" applyFont="1" applyAlignment="1">
      <alignment horizontal="center"/>
    </xf>
    <xf numFmtId="0" fontId="14" fillId="2" borderId="2" xfId="0" applyFont="1" applyFill="1" applyBorder="1" applyAlignment="1">
      <alignment horizontal="center"/>
    </xf>
    <xf numFmtId="0" fontId="8" fillId="2" borderId="0" xfId="0" applyFont="1" applyFill="1" applyAlignment="1">
      <alignment horizontal="left" vertical="top" wrapText="1"/>
    </xf>
    <xf numFmtId="0" fontId="14" fillId="0" borderId="0" xfId="0" applyFont="1" applyAlignment="1">
      <alignment horizontal="center" vertical="center"/>
    </xf>
    <xf numFmtId="0" fontId="26" fillId="2" borderId="0" xfId="0" applyFont="1" applyFill="1" applyAlignment="1">
      <alignment horizontal="left"/>
    </xf>
    <xf numFmtId="0" fontId="18" fillId="0" borderId="0" xfId="0" applyFont="1" applyAlignment="1">
      <alignment horizontal="center"/>
    </xf>
    <xf numFmtId="0" fontId="5" fillId="0" borderId="0" xfId="0" applyFont="1" applyAlignment="1">
      <alignment horizontal="left"/>
    </xf>
  </cellXfs>
  <cellStyles count="37">
    <cellStyle name="Comma" xfId="29" builtinId="3"/>
    <cellStyle name="Comma 2" xfId="30" xr:uid="{00000000-0005-0000-0000-000001000000}"/>
    <cellStyle name="Hyperlink 2" xfId="34" xr:uid="{4673A77A-10BE-44AB-BFC0-7B487E1BF7B5}"/>
    <cellStyle name="Normal" xfId="0" builtinId="0"/>
    <cellStyle name="Normal 2" xfId="1" xr:uid="{00000000-0005-0000-0000-000004000000}"/>
    <cellStyle name="Normal 2 2" xfId="4" xr:uid="{00000000-0005-0000-0000-000005000000}"/>
    <cellStyle name="Normal 2 2 2" xfId="5" xr:uid="{00000000-0005-0000-0000-000006000000}"/>
    <cellStyle name="Normal 2 2 2 2" xfId="6" xr:uid="{00000000-0005-0000-0000-000007000000}"/>
    <cellStyle name="Normal 2 2 2 2 2" xfId="7" xr:uid="{00000000-0005-0000-0000-000008000000}"/>
    <cellStyle name="Normal 2 2 2 2 3" xfId="8" xr:uid="{00000000-0005-0000-0000-000009000000}"/>
    <cellStyle name="Normal 2 2 2 2 4" xfId="9" xr:uid="{00000000-0005-0000-0000-00000A000000}"/>
    <cellStyle name="Normal 2 2 2 3" xfId="10" xr:uid="{00000000-0005-0000-0000-00000B000000}"/>
    <cellStyle name="Normal 2 2 2 4" xfId="11" xr:uid="{00000000-0005-0000-0000-00000C000000}"/>
    <cellStyle name="Normal 2 2 3" xfId="12" xr:uid="{00000000-0005-0000-0000-00000D000000}"/>
    <cellStyle name="Normal 2 2 4" xfId="13" xr:uid="{00000000-0005-0000-0000-00000E000000}"/>
    <cellStyle name="Normal 2 2 5" xfId="14" xr:uid="{00000000-0005-0000-0000-00000F000000}"/>
    <cellStyle name="Normal 2 3" xfId="15" xr:uid="{00000000-0005-0000-0000-000010000000}"/>
    <cellStyle name="Normal 2 4" xfId="16" xr:uid="{00000000-0005-0000-0000-000011000000}"/>
    <cellStyle name="Normal 2 4 2" xfId="17" xr:uid="{00000000-0005-0000-0000-000012000000}"/>
    <cellStyle name="Normal 2 5" xfId="18" xr:uid="{00000000-0005-0000-0000-000013000000}"/>
    <cellStyle name="Normal 2 6" xfId="19" xr:uid="{00000000-0005-0000-0000-000014000000}"/>
    <cellStyle name="Normal 3" xfId="3" xr:uid="{00000000-0005-0000-0000-000015000000}"/>
    <cellStyle name="Normal 3 2" xfId="20" xr:uid="{00000000-0005-0000-0000-000016000000}"/>
    <cellStyle name="Normal 3 3" xfId="21" xr:uid="{00000000-0005-0000-0000-000017000000}"/>
    <cellStyle name="Normal 3 4" xfId="22" xr:uid="{00000000-0005-0000-0000-000018000000}"/>
    <cellStyle name="Normal 3 5" xfId="23" xr:uid="{00000000-0005-0000-0000-000019000000}"/>
    <cellStyle name="Normal 4" xfId="24" xr:uid="{00000000-0005-0000-0000-00001A000000}"/>
    <cellStyle name="Normal 5" xfId="31" xr:uid="{00000000-0005-0000-0000-00001B000000}"/>
    <cellStyle name="Normal 5 2" xfId="25" xr:uid="{00000000-0005-0000-0000-00001C000000}"/>
    <cellStyle name="Normal 6" xfId="32" xr:uid="{00000000-0005-0000-0000-00001D000000}"/>
    <cellStyle name="Normal 6 2" xfId="33" xr:uid="{00000000-0005-0000-0000-00001E000000}"/>
    <cellStyle name="Normal 7" xfId="35" xr:uid="{312EE96A-1665-4CF4-B15B-2A6D0FBB256A}"/>
    <cellStyle name="Normal 8" xfId="36" xr:uid="{6C3BD13C-79BE-4BB4-9FAE-EE7E5CEFB0B2}"/>
    <cellStyle name="Percent 2" xfId="2" xr:uid="{00000000-0005-0000-0000-000020000000}"/>
    <cellStyle name="Style1" xfId="26" xr:uid="{00000000-0005-0000-0000-000021000000}"/>
    <cellStyle name="Style4" xfId="27" xr:uid="{00000000-0005-0000-0000-000022000000}"/>
    <cellStyle name="Style8" xfId="28" xr:uid="{00000000-0005-0000-0000-00002300000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D9D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230</xdr:row>
      <xdr:rowOff>152400</xdr:rowOff>
    </xdr:from>
    <xdr:to>
      <xdr:col>0</xdr:col>
      <xdr:colOff>333375</xdr:colOff>
      <xdr:row>233</xdr:row>
      <xdr:rowOff>114300</xdr:rowOff>
    </xdr:to>
    <xdr:sp macro="" textlink="">
      <xdr:nvSpPr>
        <xdr:cNvPr id="2" name="Text Box 26">
          <a:extLst>
            <a:ext uri="{FF2B5EF4-FFF2-40B4-BE49-F238E27FC236}">
              <a16:creationId xmlns:a16="http://schemas.microsoft.com/office/drawing/2014/main" id="{6523FFD8-B4E5-4C6C-82B5-4AAEFEE1DDA5}"/>
            </a:ext>
          </a:extLst>
        </xdr:cNvPr>
        <xdr:cNvSpPr txBox="1">
          <a:spLocks noChangeArrowheads="1"/>
        </xdr:cNvSpPr>
      </xdr:nvSpPr>
      <xdr:spPr bwMode="auto">
        <a:xfrm>
          <a:off x="0" y="37861875"/>
          <a:ext cx="333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upright="1"/>
        <a:lstStyle/>
        <a:p>
          <a:pPr algn="l" rtl="0">
            <a:defRPr sz="1000"/>
          </a:pPr>
          <a:r>
            <a:rPr lang="en-AU" sz="800" b="0" i="0" u="none" strike="noStrike" baseline="0">
              <a:solidFill>
                <a:srgbClr val="000000"/>
              </a:solidFill>
              <a:latin typeface="Arial"/>
              <a:cs typeface="Arial"/>
            </a:rPr>
            <a:t>307</a:t>
          </a:r>
        </a:p>
      </xdr:txBody>
    </xdr:sp>
    <xdr:clientData/>
  </xdr:twoCellAnchor>
  <xdr:twoCellAnchor>
    <xdr:from>
      <xdr:col>5</xdr:col>
      <xdr:colOff>28575</xdr:colOff>
      <xdr:row>218</xdr:row>
      <xdr:rowOff>19050</xdr:rowOff>
    </xdr:from>
    <xdr:to>
      <xdr:col>5</xdr:col>
      <xdr:colOff>361950</xdr:colOff>
      <xdr:row>226</xdr:row>
      <xdr:rowOff>114300</xdr:rowOff>
    </xdr:to>
    <xdr:sp macro="" textlink="">
      <xdr:nvSpPr>
        <xdr:cNvPr id="3" name="Text Box 25">
          <a:extLst>
            <a:ext uri="{FF2B5EF4-FFF2-40B4-BE49-F238E27FC236}">
              <a16:creationId xmlns:a16="http://schemas.microsoft.com/office/drawing/2014/main" id="{9E11E8DE-3795-459F-9A6D-FFFD7A191D07}"/>
            </a:ext>
          </a:extLst>
        </xdr:cNvPr>
        <xdr:cNvSpPr txBox="1">
          <a:spLocks noChangeArrowheads="1"/>
        </xdr:cNvSpPr>
      </xdr:nvSpPr>
      <xdr:spPr bwMode="auto">
        <a:xfrm>
          <a:off x="8639175" y="35785425"/>
          <a:ext cx="3333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upright="1"/>
        <a:lstStyle/>
        <a:p>
          <a:pPr algn="l" rtl="0">
            <a:defRPr sz="1000"/>
          </a:pPr>
          <a:r>
            <a:rPr lang="en-AU" sz="800" b="0" i="1" u="none" strike="noStrike" baseline="0">
              <a:solidFill>
                <a:srgbClr val="000000"/>
              </a:solidFill>
              <a:latin typeface="Arial"/>
              <a:cs typeface="Arial"/>
            </a:rPr>
            <a:t>Appendix 8</a:t>
          </a:r>
          <a:endParaRPr lang="en-AU" sz="700" b="0" i="0" u="none" strike="noStrike" baseline="0">
            <a:solidFill>
              <a:srgbClr val="000000"/>
            </a:solidFill>
            <a:latin typeface="Arial"/>
            <a:cs typeface="Arial"/>
          </a:endParaRPr>
        </a:p>
        <a:p>
          <a:pPr algn="l" rtl="0">
            <a:defRPr sz="1000"/>
          </a:pPr>
          <a:r>
            <a:rPr lang="en-AU" sz="1100" b="0" i="0" u="none" strike="noStrike" baseline="0">
              <a:solidFill>
                <a:srgbClr val="000000"/>
              </a:solidFill>
              <a:latin typeface="Arial"/>
              <a:cs typeface="Arial"/>
            </a:rPr>
            <a:t> </a:t>
          </a:r>
        </a:p>
      </xdr:txBody>
    </xdr:sp>
    <xdr:clientData/>
  </xdr:twoCellAnchor>
  <xdr:twoCellAnchor>
    <xdr:from>
      <xdr:col>5</xdr:col>
      <xdr:colOff>28575</xdr:colOff>
      <xdr:row>226</xdr:row>
      <xdr:rowOff>19050</xdr:rowOff>
    </xdr:from>
    <xdr:to>
      <xdr:col>5</xdr:col>
      <xdr:colOff>361950</xdr:colOff>
      <xdr:row>234</xdr:row>
      <xdr:rowOff>114300</xdr:rowOff>
    </xdr:to>
    <xdr:sp macro="" textlink="">
      <xdr:nvSpPr>
        <xdr:cNvPr id="21507" name="Text Box 25">
          <a:extLst>
            <a:ext uri="{FF2B5EF4-FFF2-40B4-BE49-F238E27FC236}">
              <a16:creationId xmlns:a16="http://schemas.microsoft.com/office/drawing/2014/main" id="{E470BC91-941B-440E-A653-23C2004212A8}"/>
            </a:ext>
          </a:extLst>
        </xdr:cNvPr>
        <xdr:cNvSpPr txBox="1">
          <a:spLocks noChangeArrowheads="1"/>
        </xdr:cNvSpPr>
      </xdr:nvSpPr>
      <xdr:spPr bwMode="auto">
        <a:xfrm>
          <a:off x="8639175" y="36756975"/>
          <a:ext cx="3333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upright="1"/>
        <a:lstStyle/>
        <a:p>
          <a:pPr algn="l" rtl="0">
            <a:defRPr sz="1000"/>
          </a:pPr>
          <a:r>
            <a:rPr lang="en-AU" sz="800" b="0" i="1" u="none" strike="noStrike" baseline="0">
              <a:solidFill>
                <a:srgbClr val="000000"/>
              </a:solidFill>
              <a:latin typeface="Arial"/>
              <a:cs typeface="Arial"/>
            </a:rPr>
            <a:t>Appendix 8</a:t>
          </a:r>
          <a:endParaRPr lang="en-AU" sz="700" b="0" i="0" u="none" strike="noStrike" baseline="0">
            <a:solidFill>
              <a:srgbClr val="000000"/>
            </a:solidFill>
            <a:latin typeface="Arial"/>
            <a:cs typeface="Arial"/>
          </a:endParaRPr>
        </a:p>
        <a:p>
          <a:pPr algn="l" rtl="0">
            <a:defRPr sz="1000"/>
          </a:pPr>
          <a:r>
            <a:rPr lang="en-AU" sz="1100" b="0" i="0" u="none" strike="noStrike" baseline="0">
              <a:solidFill>
                <a:srgbClr val="000000"/>
              </a:solidFill>
              <a:latin typeface="Arial"/>
              <a:cs typeface="Arial"/>
            </a:rPr>
            <a:t> </a:t>
          </a:r>
        </a:p>
      </xdr:txBody>
    </xdr:sp>
    <xdr:clientData/>
  </xdr:twoCellAnchor>
  <xdr:twoCellAnchor>
    <xdr:from>
      <xdr:col>5</xdr:col>
      <xdr:colOff>28575</xdr:colOff>
      <xdr:row>226</xdr:row>
      <xdr:rowOff>19050</xdr:rowOff>
    </xdr:from>
    <xdr:to>
      <xdr:col>5</xdr:col>
      <xdr:colOff>361950</xdr:colOff>
      <xdr:row>234</xdr:row>
      <xdr:rowOff>114300</xdr:rowOff>
    </xdr:to>
    <xdr:sp macro="" textlink="">
      <xdr:nvSpPr>
        <xdr:cNvPr id="21508" name="Text Box 25">
          <a:extLst>
            <a:ext uri="{FF2B5EF4-FFF2-40B4-BE49-F238E27FC236}">
              <a16:creationId xmlns:a16="http://schemas.microsoft.com/office/drawing/2014/main" id="{758E9222-5287-437F-8C49-BC69B2BAFC7A}"/>
            </a:ext>
          </a:extLst>
        </xdr:cNvPr>
        <xdr:cNvSpPr txBox="1">
          <a:spLocks noChangeArrowheads="1"/>
        </xdr:cNvSpPr>
      </xdr:nvSpPr>
      <xdr:spPr bwMode="auto">
        <a:xfrm>
          <a:off x="8639175" y="36756975"/>
          <a:ext cx="3333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upright="1"/>
        <a:lstStyle/>
        <a:p>
          <a:pPr algn="l" rtl="0">
            <a:defRPr sz="1000"/>
          </a:pPr>
          <a:r>
            <a:rPr lang="en-AU" sz="800" b="0" i="1" u="none" strike="noStrike" baseline="0">
              <a:solidFill>
                <a:srgbClr val="000000"/>
              </a:solidFill>
              <a:latin typeface="Arial"/>
              <a:cs typeface="Arial"/>
            </a:rPr>
            <a:t>Appendix 8</a:t>
          </a:r>
          <a:endParaRPr lang="en-AU" sz="700" b="0" i="0" u="none" strike="noStrike" baseline="0">
            <a:solidFill>
              <a:srgbClr val="000000"/>
            </a:solidFill>
            <a:latin typeface="Arial"/>
            <a:cs typeface="Arial"/>
          </a:endParaRPr>
        </a:p>
        <a:p>
          <a:pPr algn="l" rtl="0">
            <a:defRPr sz="1000"/>
          </a:pPr>
          <a:r>
            <a:rPr lang="en-AU" sz="1100" b="0"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6</xdr:col>
      <xdr:colOff>410308</xdr:colOff>
      <xdr:row>21</xdr:row>
      <xdr:rowOff>91166</xdr:rowOff>
    </xdr:to>
    <xdr:pic>
      <xdr:nvPicPr>
        <xdr:cNvPr id="2" name="Picture 1">
          <a:extLst>
            <a:ext uri="{FF2B5EF4-FFF2-40B4-BE49-F238E27FC236}">
              <a16:creationId xmlns:a16="http://schemas.microsoft.com/office/drawing/2014/main" id="{AD23CC79-E33D-4501-BDDF-52B28E5F6388}"/>
            </a:ext>
          </a:extLst>
        </xdr:cNvPr>
        <xdr:cNvPicPr>
          <a:picLocks noChangeAspect="1"/>
        </xdr:cNvPicPr>
      </xdr:nvPicPr>
      <xdr:blipFill>
        <a:blip xmlns:r="http://schemas.openxmlformats.org/officeDocument/2006/relationships" r:embed="rId1"/>
        <a:stretch>
          <a:fillRect/>
        </a:stretch>
      </xdr:blipFill>
      <xdr:spPr>
        <a:xfrm>
          <a:off x="0" y="666751"/>
          <a:ext cx="4564673" cy="2831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easurywa-my.sharepoint.com/personal/ashley_musgrave_treasury_wa_gov_au/Documents/Appendix%208%20Tables%202022-23%20BP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Tracker"/>
      <sheetName val="Sheet3"/>
      <sheetName val="Commentary Tracker"/>
      <sheetName val="8.1"/>
      <sheetName val="8.2"/>
      <sheetName val="8.3"/>
      <sheetName val="8.4"/>
      <sheetName val="8.5"/>
      <sheetName val="8.6"/>
      <sheetName val="8.7"/>
      <sheetName val="8.8"/>
      <sheetName val="8.9"/>
      <sheetName val="8.10"/>
      <sheetName val="Figure 8.1"/>
      <sheetName val="SF DATA&gt;&gt;"/>
      <sheetName val="Current TER &amp; Divs"/>
      <sheetName val="Current Op Sub"/>
    </sheetNames>
    <sheetDataSet>
      <sheetData sheetId="0">
        <row r="2">
          <cell r="AS2" t="str">
            <v xml:space="preserve"> </v>
          </cell>
        </row>
        <row r="3">
          <cell r="AS3" t="str">
            <v>Yes</v>
          </cell>
        </row>
        <row r="4">
          <cell r="AS4" t="str">
            <v>Agg</v>
          </cell>
        </row>
        <row r="5">
          <cell r="AS5"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J109"/>
  <sheetViews>
    <sheetView workbookViewId="0"/>
  </sheetViews>
  <sheetFormatPr defaultRowHeight="14" x14ac:dyDescent="0.3"/>
  <cols>
    <col min="1" max="1" width="2.58203125" customWidth="1"/>
    <col min="2" max="2" width="16.25" customWidth="1"/>
    <col min="3" max="3" width="13.25" customWidth="1"/>
  </cols>
  <sheetData>
    <row r="3" spans="2:10" x14ac:dyDescent="0.3">
      <c r="B3" s="51" t="s">
        <v>14</v>
      </c>
    </row>
    <row r="4" spans="2:10" x14ac:dyDescent="0.3">
      <c r="B4" s="253" t="s">
        <v>15</v>
      </c>
      <c r="C4" s="254"/>
      <c r="D4" s="254"/>
      <c r="E4" s="254"/>
      <c r="F4" s="254"/>
      <c r="G4" s="254"/>
      <c r="H4" s="254"/>
      <c r="I4" s="254"/>
      <c r="J4" s="255"/>
    </row>
    <row r="5" spans="2:10" x14ac:dyDescent="0.3">
      <c r="B5" s="256"/>
      <c r="C5" s="257"/>
      <c r="D5" s="257"/>
      <c r="E5" s="257"/>
      <c r="F5" s="257"/>
      <c r="G5" s="257"/>
      <c r="H5" s="257"/>
      <c r="I5" s="257"/>
      <c r="J5" s="258"/>
    </row>
    <row r="6" spans="2:10" x14ac:dyDescent="0.3">
      <c r="B6" s="256"/>
      <c r="C6" s="257"/>
      <c r="D6" s="257"/>
      <c r="E6" s="257"/>
      <c r="F6" s="257"/>
      <c r="G6" s="257"/>
      <c r="H6" s="257"/>
      <c r="I6" s="257"/>
      <c r="J6" s="258"/>
    </row>
    <row r="7" spans="2:10" x14ac:dyDescent="0.3">
      <c r="B7" s="256"/>
      <c r="C7" s="257"/>
      <c r="D7" s="257"/>
      <c r="E7" s="257"/>
      <c r="F7" s="257"/>
      <c r="G7" s="257"/>
      <c r="H7" s="257"/>
      <c r="I7" s="257"/>
      <c r="J7" s="258"/>
    </row>
    <row r="8" spans="2:10" x14ac:dyDescent="0.3">
      <c r="B8" s="259"/>
      <c r="C8" s="260"/>
      <c r="D8" s="260"/>
      <c r="E8" s="260"/>
      <c r="F8" s="260"/>
      <c r="G8" s="260"/>
      <c r="H8" s="260"/>
      <c r="I8" s="260"/>
      <c r="J8" s="261"/>
    </row>
    <row r="10" spans="2:10" x14ac:dyDescent="0.3">
      <c r="C10" s="48" t="s">
        <v>16</v>
      </c>
      <c r="D10" s="50">
        <f>'8.1'!D47</f>
        <v>-985.27486902720602</v>
      </c>
      <c r="E10" t="s">
        <v>17</v>
      </c>
      <c r="F10" s="52">
        <f>((D11*1000)-(D12*1000))-D10</f>
        <v>0</v>
      </c>
      <c r="G10" s="53" t="str">
        <f>IF(F10=0,"chksm","NO")</f>
        <v>chksm</v>
      </c>
    </row>
    <row r="11" spans="2:10" x14ac:dyDescent="0.3">
      <c r="C11" s="48" t="s">
        <v>18</v>
      </c>
      <c r="D11" s="50">
        <f>'8.1'!D40/1000</f>
        <v>2.2545570000000001</v>
      </c>
      <c r="E11" t="s">
        <v>19</v>
      </c>
    </row>
    <row r="12" spans="2:10" x14ac:dyDescent="0.3">
      <c r="C12" s="48" t="s">
        <v>20</v>
      </c>
      <c r="D12" s="50">
        <f>'8.1'!D44/1000</f>
        <v>3.2398318690272063</v>
      </c>
      <c r="E12" t="s">
        <v>19</v>
      </c>
      <c r="I12" s="55"/>
    </row>
    <row r="13" spans="2:10" x14ac:dyDescent="0.3">
      <c r="C13" s="48" t="s">
        <v>21</v>
      </c>
      <c r="D13" s="49" t="e">
        <f>'8.1'!#REF!*100</f>
        <v>#REF!</v>
      </c>
      <c r="E13" t="s">
        <v>22</v>
      </c>
    </row>
    <row r="14" spans="2:10" x14ac:dyDescent="0.3">
      <c r="C14" s="48"/>
    </row>
    <row r="15" spans="2:10" x14ac:dyDescent="0.3">
      <c r="C15" s="48"/>
    </row>
    <row r="16" spans="2:10" x14ac:dyDescent="0.3">
      <c r="B16" s="51" t="s">
        <v>23</v>
      </c>
      <c r="C16" s="48"/>
    </row>
    <row r="17" spans="2:10" x14ac:dyDescent="0.3">
      <c r="B17" s="253" t="s">
        <v>24</v>
      </c>
      <c r="C17" s="254"/>
      <c r="D17" s="254"/>
      <c r="E17" s="254"/>
      <c r="F17" s="254"/>
      <c r="G17" s="254"/>
      <c r="H17" s="254"/>
      <c r="I17" s="254"/>
      <c r="J17" s="255"/>
    </row>
    <row r="18" spans="2:10" x14ac:dyDescent="0.3">
      <c r="B18" s="256"/>
      <c r="C18" s="257"/>
      <c r="D18" s="257"/>
      <c r="E18" s="257"/>
      <c r="F18" s="257"/>
      <c r="G18" s="257"/>
      <c r="H18" s="257"/>
      <c r="I18" s="257"/>
      <c r="J18" s="258"/>
    </row>
    <row r="19" spans="2:10" x14ac:dyDescent="0.3">
      <c r="B19" s="256"/>
      <c r="C19" s="257"/>
      <c r="D19" s="257"/>
      <c r="E19" s="257"/>
      <c r="F19" s="257"/>
      <c r="G19" s="257"/>
      <c r="H19" s="257"/>
      <c r="I19" s="257"/>
      <c r="J19" s="258"/>
    </row>
    <row r="20" spans="2:10" x14ac:dyDescent="0.3">
      <c r="B20" s="256"/>
      <c r="C20" s="257"/>
      <c r="D20" s="257"/>
      <c r="E20" s="257"/>
      <c r="F20" s="257"/>
      <c r="G20" s="257"/>
      <c r="H20" s="257"/>
      <c r="I20" s="257"/>
      <c r="J20" s="258"/>
    </row>
    <row r="21" spans="2:10" x14ac:dyDescent="0.3">
      <c r="B21" s="256"/>
      <c r="C21" s="257"/>
      <c r="D21" s="257"/>
      <c r="E21" s="257"/>
      <c r="F21" s="257"/>
      <c r="G21" s="257"/>
      <c r="H21" s="257"/>
      <c r="I21" s="257"/>
      <c r="J21" s="258"/>
    </row>
    <row r="22" spans="2:10" x14ac:dyDescent="0.3">
      <c r="B22" s="256"/>
      <c r="C22" s="257"/>
      <c r="D22" s="257"/>
      <c r="E22" s="257"/>
      <c r="F22" s="257"/>
      <c r="G22" s="257"/>
      <c r="H22" s="257"/>
      <c r="I22" s="257"/>
      <c r="J22" s="258"/>
    </row>
    <row r="23" spans="2:10" x14ac:dyDescent="0.3">
      <c r="B23" s="259"/>
      <c r="C23" s="260"/>
      <c r="D23" s="260"/>
      <c r="E23" s="260"/>
      <c r="F23" s="260"/>
      <c r="G23" s="260"/>
      <c r="H23" s="260"/>
      <c r="I23" s="260"/>
      <c r="J23" s="261"/>
    </row>
    <row r="25" spans="2:10" x14ac:dyDescent="0.3">
      <c r="C25" s="48" t="s">
        <v>25</v>
      </c>
      <c r="D25" s="50">
        <f>'8.1'!D40/1000</f>
        <v>2.2545570000000001</v>
      </c>
      <c r="E25" t="s">
        <v>19</v>
      </c>
      <c r="F25" s="52">
        <f>(D25*1000)-(D26*1000)-SUM(D27:D28)</f>
        <v>0</v>
      </c>
      <c r="G25" s="53" t="str">
        <f>IF(F25=0,"chksm","NO")</f>
        <v>chksm</v>
      </c>
    </row>
    <row r="26" spans="2:10" x14ac:dyDescent="0.3">
      <c r="C26" s="48" t="s">
        <v>26</v>
      </c>
      <c r="D26" s="50">
        <f>'8.1'!D41/1000</f>
        <v>1.4755440000000002</v>
      </c>
      <c r="E26" t="s">
        <v>19</v>
      </c>
    </row>
    <row r="27" spans="2:10" x14ac:dyDescent="0.3">
      <c r="C27" s="48" t="s">
        <v>27</v>
      </c>
      <c r="D27" s="54">
        <f>'8.1'!D42</f>
        <v>752.52700000000004</v>
      </c>
      <c r="E27" t="s">
        <v>17</v>
      </c>
    </row>
    <row r="28" spans="2:10" x14ac:dyDescent="0.3">
      <c r="C28" s="48" t="s">
        <v>28</v>
      </c>
      <c r="D28" s="54">
        <f>'8.1'!D43</f>
        <v>26.486000000000001</v>
      </c>
      <c r="E28" t="s">
        <v>17</v>
      </c>
    </row>
    <row r="29" spans="2:10" x14ac:dyDescent="0.3">
      <c r="C29" s="48"/>
      <c r="D29" s="50"/>
    </row>
    <row r="30" spans="2:10" x14ac:dyDescent="0.3">
      <c r="C30" s="48" t="s">
        <v>29</v>
      </c>
      <c r="D30" s="54" t="e">
        <f>'8.1'!#REF!</f>
        <v>#REF!</v>
      </c>
      <c r="E30" t="s">
        <v>17</v>
      </c>
    </row>
    <row r="31" spans="2:10" x14ac:dyDescent="0.3">
      <c r="C31" s="48" t="s">
        <v>21</v>
      </c>
      <c r="D31" s="49" t="e">
        <f>'8.1'!#REF!*100</f>
        <v>#REF!</v>
      </c>
      <c r="E31" t="s">
        <v>22</v>
      </c>
    </row>
    <row r="32" spans="2:10" x14ac:dyDescent="0.3">
      <c r="C32" s="48"/>
    </row>
    <row r="33" spans="2:10" x14ac:dyDescent="0.3">
      <c r="C33" s="48"/>
    </row>
    <row r="34" spans="2:10" x14ac:dyDescent="0.3">
      <c r="B34" s="51" t="s">
        <v>30</v>
      </c>
      <c r="C34" s="48"/>
    </row>
    <row r="35" spans="2:10" x14ac:dyDescent="0.3">
      <c r="B35" s="253" t="s">
        <v>31</v>
      </c>
      <c r="C35" s="254"/>
      <c r="D35" s="254"/>
      <c r="E35" s="254"/>
      <c r="F35" s="254"/>
      <c r="G35" s="254"/>
      <c r="H35" s="254"/>
      <c r="I35" s="254"/>
      <c r="J35" s="255"/>
    </row>
    <row r="36" spans="2:10" x14ac:dyDescent="0.3">
      <c r="B36" s="256"/>
      <c r="C36" s="257"/>
      <c r="D36" s="257"/>
      <c r="E36" s="257"/>
      <c r="F36" s="257"/>
      <c r="G36" s="257"/>
      <c r="H36" s="257"/>
      <c r="I36" s="257"/>
      <c r="J36" s="258"/>
    </row>
    <row r="37" spans="2:10" x14ac:dyDescent="0.3">
      <c r="B37" s="256"/>
      <c r="C37" s="257"/>
      <c r="D37" s="257"/>
      <c r="E37" s="257"/>
      <c r="F37" s="257"/>
      <c r="G37" s="257"/>
      <c r="H37" s="257"/>
      <c r="I37" s="257"/>
      <c r="J37" s="258"/>
    </row>
    <row r="38" spans="2:10" x14ac:dyDescent="0.3">
      <c r="B38" s="256"/>
      <c r="C38" s="257"/>
      <c r="D38" s="257"/>
      <c r="E38" s="257"/>
      <c r="F38" s="257"/>
      <c r="G38" s="257"/>
      <c r="H38" s="257"/>
      <c r="I38" s="257"/>
      <c r="J38" s="258"/>
    </row>
    <row r="39" spans="2:10" x14ac:dyDescent="0.3">
      <c r="B39" s="256"/>
      <c r="C39" s="257"/>
      <c r="D39" s="257"/>
      <c r="E39" s="257"/>
      <c r="F39" s="257"/>
      <c r="G39" s="257"/>
      <c r="H39" s="257"/>
      <c r="I39" s="257"/>
      <c r="J39" s="258"/>
    </row>
    <row r="40" spans="2:10" x14ac:dyDescent="0.3">
      <c r="B40" s="259"/>
      <c r="C40" s="260"/>
      <c r="D40" s="260"/>
      <c r="E40" s="260"/>
      <c r="F40" s="260"/>
      <c r="G40" s="260"/>
      <c r="H40" s="260"/>
      <c r="I40" s="260"/>
      <c r="J40" s="261"/>
    </row>
    <row r="41" spans="2:10" x14ac:dyDescent="0.3">
      <c r="C41" s="48"/>
    </row>
    <row r="42" spans="2:10" x14ac:dyDescent="0.3">
      <c r="C42" s="48" t="s">
        <v>32</v>
      </c>
      <c r="D42" s="50">
        <f>'8.1'!D44/1000</f>
        <v>3.2398318690272063</v>
      </c>
      <c r="E42" t="s">
        <v>19</v>
      </c>
      <c r="F42" s="52" t="e">
        <f>(D42*1000)-D43-'8.1'!B44</f>
        <v>#REF!</v>
      </c>
      <c r="G42" s="53" t="e">
        <f>IF(F42=0,"chksm","NO")</f>
        <v>#REF!</v>
      </c>
    </row>
    <row r="43" spans="2:10" x14ac:dyDescent="0.3">
      <c r="C43" s="48" t="s">
        <v>33</v>
      </c>
      <c r="D43" s="50" t="e">
        <f>'8.1'!#REF!</f>
        <v>#REF!</v>
      </c>
      <c r="E43" t="s">
        <v>17</v>
      </c>
    </row>
    <row r="44" spans="2:10" x14ac:dyDescent="0.3">
      <c r="C44" s="48" t="s">
        <v>21</v>
      </c>
      <c r="D44" s="50" t="e">
        <f>'8.1'!#REF!*100</f>
        <v>#REF!</v>
      </c>
      <c r="E44" t="s">
        <v>22</v>
      </c>
    </row>
    <row r="45" spans="2:10" x14ac:dyDescent="0.3">
      <c r="C45" s="48" t="s">
        <v>34</v>
      </c>
      <c r="D45" s="50" t="e">
        <f>#REF!/1000</f>
        <v>#REF!</v>
      </c>
      <c r="E45" t="s">
        <v>19</v>
      </c>
    </row>
    <row r="46" spans="2:10" x14ac:dyDescent="0.3">
      <c r="C46" s="48" t="s">
        <v>35</v>
      </c>
      <c r="D46" s="50" t="e">
        <f>#REF!</f>
        <v>#REF!</v>
      </c>
      <c r="E46" t="s">
        <v>17</v>
      </c>
    </row>
    <row r="47" spans="2:10" x14ac:dyDescent="0.3">
      <c r="C47" s="48" t="s">
        <v>36</v>
      </c>
      <c r="D47" s="50" t="e">
        <f>#REF!</f>
        <v>#REF!</v>
      </c>
      <c r="E47" t="s">
        <v>17</v>
      </c>
    </row>
    <row r="48" spans="2:10" x14ac:dyDescent="0.3">
      <c r="C48" s="48"/>
    </row>
    <row r="49" spans="3:3" x14ac:dyDescent="0.3">
      <c r="C49" s="48"/>
    </row>
    <row r="50" spans="3:3" x14ac:dyDescent="0.3">
      <c r="C50" s="48"/>
    </row>
    <row r="51" spans="3:3" x14ac:dyDescent="0.3">
      <c r="C51" s="48"/>
    </row>
    <row r="52" spans="3:3" x14ac:dyDescent="0.3">
      <c r="C52" s="48"/>
    </row>
    <row r="53" spans="3:3" x14ac:dyDescent="0.3">
      <c r="C53" s="48"/>
    </row>
    <row r="54" spans="3:3" x14ac:dyDescent="0.3">
      <c r="C54" s="48"/>
    </row>
    <row r="55" spans="3:3" x14ac:dyDescent="0.3">
      <c r="C55" s="48"/>
    </row>
    <row r="56" spans="3:3" x14ac:dyDescent="0.3">
      <c r="C56" s="48"/>
    </row>
    <row r="57" spans="3:3" x14ac:dyDescent="0.3">
      <c r="C57" s="48"/>
    </row>
    <row r="58" spans="3:3" x14ac:dyDescent="0.3">
      <c r="C58" s="48"/>
    </row>
    <row r="59" spans="3:3" x14ac:dyDescent="0.3">
      <c r="C59" s="48"/>
    </row>
    <row r="60" spans="3:3" x14ac:dyDescent="0.3">
      <c r="C60" s="48"/>
    </row>
    <row r="61" spans="3:3" x14ac:dyDescent="0.3">
      <c r="C61" s="48"/>
    </row>
    <row r="62" spans="3:3" x14ac:dyDescent="0.3">
      <c r="C62" s="48"/>
    </row>
    <row r="63" spans="3:3" x14ac:dyDescent="0.3">
      <c r="C63" s="48"/>
    </row>
    <row r="64" spans="3:3" x14ac:dyDescent="0.3">
      <c r="C64" s="48"/>
    </row>
    <row r="65" spans="3:3" x14ac:dyDescent="0.3">
      <c r="C65" s="48"/>
    </row>
    <row r="66" spans="3:3" x14ac:dyDescent="0.3">
      <c r="C66" s="48"/>
    </row>
    <row r="67" spans="3:3" x14ac:dyDescent="0.3">
      <c r="C67" s="48"/>
    </row>
    <row r="68" spans="3:3" x14ac:dyDescent="0.3">
      <c r="C68" s="48"/>
    </row>
    <row r="69" spans="3:3" x14ac:dyDescent="0.3">
      <c r="C69" s="48"/>
    </row>
    <row r="70" spans="3:3" x14ac:dyDescent="0.3">
      <c r="C70" s="48"/>
    </row>
    <row r="71" spans="3:3" x14ac:dyDescent="0.3">
      <c r="C71" s="48"/>
    </row>
    <row r="72" spans="3:3" x14ac:dyDescent="0.3">
      <c r="C72" s="48"/>
    </row>
    <row r="73" spans="3:3" x14ac:dyDescent="0.3">
      <c r="C73" s="48"/>
    </row>
    <row r="74" spans="3:3" x14ac:dyDescent="0.3">
      <c r="C74" s="48"/>
    </row>
    <row r="75" spans="3:3" x14ac:dyDescent="0.3">
      <c r="C75" s="48"/>
    </row>
    <row r="76" spans="3:3" x14ac:dyDescent="0.3">
      <c r="C76" s="48"/>
    </row>
    <row r="77" spans="3:3" x14ac:dyDescent="0.3">
      <c r="C77" s="48"/>
    </row>
    <row r="78" spans="3:3" x14ac:dyDescent="0.3">
      <c r="C78" s="48"/>
    </row>
    <row r="79" spans="3:3" x14ac:dyDescent="0.3">
      <c r="C79" s="48"/>
    </row>
    <row r="80" spans="3:3" x14ac:dyDescent="0.3">
      <c r="C80" s="48"/>
    </row>
    <row r="81" spans="3:3" x14ac:dyDescent="0.3">
      <c r="C81" s="48"/>
    </row>
    <row r="82" spans="3:3" x14ac:dyDescent="0.3">
      <c r="C82" s="48"/>
    </row>
    <row r="83" spans="3:3" x14ac:dyDescent="0.3">
      <c r="C83" s="48"/>
    </row>
    <row r="84" spans="3:3" x14ac:dyDescent="0.3">
      <c r="C84" s="48"/>
    </row>
    <row r="85" spans="3:3" x14ac:dyDescent="0.3">
      <c r="C85" s="48"/>
    </row>
    <row r="86" spans="3:3" x14ac:dyDescent="0.3">
      <c r="C86" s="48"/>
    </row>
    <row r="87" spans="3:3" x14ac:dyDescent="0.3">
      <c r="C87" s="48"/>
    </row>
    <row r="88" spans="3:3" x14ac:dyDescent="0.3">
      <c r="C88" s="48"/>
    </row>
    <row r="89" spans="3:3" x14ac:dyDescent="0.3">
      <c r="C89" s="48"/>
    </row>
    <row r="90" spans="3:3" x14ac:dyDescent="0.3">
      <c r="C90" s="48"/>
    </row>
    <row r="91" spans="3:3" x14ac:dyDescent="0.3">
      <c r="C91" s="48"/>
    </row>
    <row r="92" spans="3:3" x14ac:dyDescent="0.3">
      <c r="C92" s="48"/>
    </row>
    <row r="93" spans="3:3" x14ac:dyDescent="0.3">
      <c r="C93" s="48"/>
    </row>
    <row r="94" spans="3:3" x14ac:dyDescent="0.3">
      <c r="C94" s="48"/>
    </row>
    <row r="95" spans="3:3" x14ac:dyDescent="0.3">
      <c r="C95" s="48"/>
    </row>
    <row r="96" spans="3:3" x14ac:dyDescent="0.3">
      <c r="C96" s="48"/>
    </row>
    <row r="97" spans="3:3" x14ac:dyDescent="0.3">
      <c r="C97" s="48"/>
    </row>
    <row r="98" spans="3:3" x14ac:dyDescent="0.3">
      <c r="C98" s="48"/>
    </row>
    <row r="99" spans="3:3" x14ac:dyDescent="0.3">
      <c r="C99" s="48"/>
    </row>
    <row r="100" spans="3:3" x14ac:dyDescent="0.3">
      <c r="C100" s="48"/>
    </row>
    <row r="101" spans="3:3" x14ac:dyDescent="0.3">
      <c r="C101" s="48"/>
    </row>
    <row r="102" spans="3:3" x14ac:dyDescent="0.3">
      <c r="C102" s="48"/>
    </row>
    <row r="103" spans="3:3" x14ac:dyDescent="0.3">
      <c r="C103" s="48"/>
    </row>
    <row r="104" spans="3:3" x14ac:dyDescent="0.3">
      <c r="C104" s="48"/>
    </row>
    <row r="105" spans="3:3" x14ac:dyDescent="0.3">
      <c r="C105" s="48"/>
    </row>
    <row r="106" spans="3:3" x14ac:dyDescent="0.3">
      <c r="C106" s="48"/>
    </row>
    <row r="107" spans="3:3" x14ac:dyDescent="0.3">
      <c r="C107" s="48"/>
    </row>
    <row r="108" spans="3:3" x14ac:dyDescent="0.3">
      <c r="C108" s="48"/>
    </row>
    <row r="109" spans="3:3" x14ac:dyDescent="0.3">
      <c r="C109" s="48"/>
    </row>
  </sheetData>
  <mergeCells count="3">
    <mergeCell ref="B4:J8"/>
    <mergeCell ref="B17:J23"/>
    <mergeCell ref="B35:J40"/>
  </mergeCells>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F24"/>
  <sheetViews>
    <sheetView showGridLines="0" workbookViewId="0"/>
  </sheetViews>
  <sheetFormatPr defaultRowHeight="14" x14ac:dyDescent="0.3"/>
  <cols>
    <col min="1" max="1" width="52.58203125" customWidth="1"/>
    <col min="2" max="5" width="8.58203125" customWidth="1"/>
  </cols>
  <sheetData>
    <row r="1" spans="1:6" x14ac:dyDescent="0.3">
      <c r="E1" s="5" t="s">
        <v>224</v>
      </c>
    </row>
    <row r="2" spans="1:6" x14ac:dyDescent="0.3">
      <c r="A2" s="273" t="s">
        <v>225</v>
      </c>
      <c r="B2" s="273"/>
      <c r="C2" s="273"/>
      <c r="D2" s="273"/>
      <c r="E2" s="273"/>
    </row>
    <row r="3" spans="1:6" x14ac:dyDescent="0.3">
      <c r="A3" s="19"/>
      <c r="B3" s="19"/>
      <c r="C3" s="19"/>
      <c r="D3" s="19"/>
      <c r="E3" s="19"/>
    </row>
    <row r="4" spans="1:6" x14ac:dyDescent="0.3">
      <c r="A4" s="40"/>
      <c r="B4" s="31" t="s">
        <v>42</v>
      </c>
      <c r="C4" s="9" t="s">
        <v>70</v>
      </c>
      <c r="D4" s="9" t="s">
        <v>71</v>
      </c>
      <c r="E4" s="9" t="s">
        <v>72</v>
      </c>
    </row>
    <row r="5" spans="1:6" x14ac:dyDescent="0.3">
      <c r="A5" s="6"/>
      <c r="B5" s="31" t="s">
        <v>22</v>
      </c>
      <c r="C5" s="9" t="s">
        <v>22</v>
      </c>
      <c r="D5" s="9" t="s">
        <v>22</v>
      </c>
      <c r="E5" s="9" t="s">
        <v>22</v>
      </c>
    </row>
    <row r="6" spans="1:6" x14ac:dyDescent="0.3">
      <c r="A6" s="6"/>
      <c r="B6" s="31"/>
      <c r="C6" s="9"/>
      <c r="D6" s="9"/>
      <c r="E6" s="9"/>
    </row>
    <row r="7" spans="1:6" x14ac:dyDescent="0.3">
      <c r="A7" s="67" t="s">
        <v>226</v>
      </c>
      <c r="B7" s="31"/>
      <c r="C7" s="9"/>
      <c r="D7" s="9"/>
      <c r="E7" s="9"/>
    </row>
    <row r="8" spans="1:6" x14ac:dyDescent="0.3">
      <c r="A8" s="74" t="s">
        <v>227</v>
      </c>
      <c r="B8" s="33">
        <v>2.5</v>
      </c>
      <c r="C8" s="95">
        <v>2.5</v>
      </c>
      <c r="D8" s="95">
        <v>2.5</v>
      </c>
      <c r="E8" s="95">
        <v>2.5</v>
      </c>
    </row>
    <row r="9" spans="1:6" x14ac:dyDescent="0.3">
      <c r="A9" s="56" t="s">
        <v>228</v>
      </c>
      <c r="B9" s="33">
        <v>2.5</v>
      </c>
      <c r="C9" s="95">
        <v>2.5</v>
      </c>
      <c r="D9" s="95">
        <v>2.5</v>
      </c>
      <c r="E9" s="95">
        <v>2.5</v>
      </c>
    </row>
    <row r="10" spans="1:6" x14ac:dyDescent="0.3">
      <c r="A10" s="56" t="s">
        <v>229</v>
      </c>
      <c r="B10" s="33">
        <v>2.5</v>
      </c>
      <c r="C10" s="95">
        <v>2.5</v>
      </c>
      <c r="D10" s="95">
        <v>2.5</v>
      </c>
      <c r="E10" s="95">
        <v>2.5</v>
      </c>
    </row>
    <row r="11" spans="1:6" x14ac:dyDescent="0.3">
      <c r="A11" s="56" t="s">
        <v>230</v>
      </c>
      <c r="B11" s="33">
        <v>2.5</v>
      </c>
      <c r="C11" s="95">
        <v>2.5</v>
      </c>
      <c r="D11" s="95">
        <v>2.5</v>
      </c>
      <c r="E11" s="95">
        <v>2.5</v>
      </c>
    </row>
    <row r="12" spans="1:6" x14ac:dyDescent="0.3">
      <c r="A12" s="56" t="s">
        <v>231</v>
      </c>
      <c r="B12" s="33">
        <v>2.5</v>
      </c>
      <c r="C12" s="95">
        <v>2.5</v>
      </c>
      <c r="D12" s="95">
        <v>2.5</v>
      </c>
      <c r="E12" s="95">
        <v>2.5</v>
      </c>
    </row>
    <row r="13" spans="1:6" x14ac:dyDescent="0.3">
      <c r="A13" s="56" t="s">
        <v>232</v>
      </c>
      <c r="B13" s="33">
        <v>2.5</v>
      </c>
      <c r="C13" s="95">
        <v>2.5</v>
      </c>
      <c r="D13" s="95">
        <v>2.5</v>
      </c>
      <c r="E13" s="95">
        <v>2.5</v>
      </c>
      <c r="F13" s="153"/>
    </row>
    <row r="14" spans="1:6" x14ac:dyDescent="0.3">
      <c r="A14" s="56" t="s">
        <v>233</v>
      </c>
      <c r="B14" s="33">
        <v>2.5</v>
      </c>
      <c r="C14" s="95">
        <v>2.5</v>
      </c>
      <c r="D14" s="95">
        <v>2.5</v>
      </c>
      <c r="E14" s="95">
        <v>2.5</v>
      </c>
      <c r="F14" s="153"/>
    </row>
    <row r="15" spans="1:6" x14ac:dyDescent="0.3">
      <c r="A15" s="56" t="s">
        <v>234</v>
      </c>
      <c r="B15" s="33">
        <v>2.31</v>
      </c>
      <c r="C15" s="95">
        <v>2.31</v>
      </c>
      <c r="D15" s="95">
        <v>2.31</v>
      </c>
      <c r="E15" s="95">
        <v>2.31</v>
      </c>
      <c r="F15" s="153"/>
    </row>
    <row r="16" spans="1:6" x14ac:dyDescent="0.3">
      <c r="A16" s="56" t="s">
        <v>235</v>
      </c>
      <c r="B16" s="33">
        <v>2.6</v>
      </c>
      <c r="C16" s="95">
        <v>2.6</v>
      </c>
      <c r="D16" s="95">
        <v>2.6</v>
      </c>
      <c r="E16" s="95">
        <v>2.6</v>
      </c>
      <c r="F16" s="95"/>
    </row>
    <row r="17" spans="1:6" x14ac:dyDescent="0.3">
      <c r="A17" s="56" t="s">
        <v>236</v>
      </c>
      <c r="B17" s="33">
        <v>2.81</v>
      </c>
      <c r="C17" s="95">
        <v>2.81</v>
      </c>
      <c r="D17" s="95">
        <v>2.81</v>
      </c>
      <c r="E17" s="95">
        <v>2.81</v>
      </c>
      <c r="F17" s="153"/>
    </row>
    <row r="18" spans="1:6" x14ac:dyDescent="0.3">
      <c r="A18" s="56" t="s">
        <v>237</v>
      </c>
      <c r="B18" s="33">
        <v>5.9</v>
      </c>
      <c r="C18" s="95">
        <v>5.9</v>
      </c>
      <c r="D18" s="95">
        <v>5.9</v>
      </c>
      <c r="E18" s="95">
        <v>5.9</v>
      </c>
      <c r="F18" s="153"/>
    </row>
    <row r="19" spans="1:6" x14ac:dyDescent="0.3">
      <c r="A19" s="75" t="s">
        <v>238</v>
      </c>
      <c r="B19" s="31"/>
      <c r="C19" s="9"/>
      <c r="D19" s="9"/>
      <c r="E19" s="9"/>
    </row>
    <row r="20" spans="1:6" x14ac:dyDescent="0.3">
      <c r="A20" s="23" t="s">
        <v>239</v>
      </c>
      <c r="B20" s="251">
        <v>-3.03</v>
      </c>
      <c r="C20" s="252">
        <v>-3.03</v>
      </c>
      <c r="D20" s="252">
        <v>-3.03</v>
      </c>
      <c r="E20" s="252">
        <v>-3.03</v>
      </c>
    </row>
    <row r="21" spans="1:6" x14ac:dyDescent="0.3">
      <c r="A21" s="23" t="s">
        <v>240</v>
      </c>
      <c r="B21" s="251">
        <v>-1.21</v>
      </c>
      <c r="C21" s="252">
        <v>-1.21</v>
      </c>
      <c r="D21" s="252">
        <v>-1.21</v>
      </c>
      <c r="E21" s="252">
        <v>-1.21</v>
      </c>
    </row>
    <row r="22" spans="1:6" x14ac:dyDescent="0.3">
      <c r="A22" s="152" t="s">
        <v>241</v>
      </c>
      <c r="B22" s="8"/>
      <c r="C22" s="8"/>
      <c r="D22" s="8"/>
      <c r="E22" s="8"/>
    </row>
    <row r="23" spans="1:6" x14ac:dyDescent="0.3">
      <c r="A23" s="125"/>
      <c r="B23" s="125"/>
      <c r="C23" s="125"/>
      <c r="D23" s="125"/>
      <c r="E23" s="125"/>
    </row>
    <row r="24" spans="1:6" x14ac:dyDescent="0.3">
      <c r="A24" s="99"/>
      <c r="B24" s="99"/>
      <c r="C24" s="99"/>
      <c r="D24" s="99"/>
      <c r="E24" s="99"/>
    </row>
  </sheetData>
  <mergeCells count="1">
    <mergeCell ref="A2:E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41"/>
  <sheetViews>
    <sheetView showGridLines="0" zoomScale="115" zoomScaleNormal="115" workbookViewId="0"/>
  </sheetViews>
  <sheetFormatPr defaultRowHeight="14" x14ac:dyDescent="0.3"/>
  <cols>
    <col min="1" max="1" width="50.25" customWidth="1"/>
    <col min="2" max="2" width="10.58203125" customWidth="1"/>
    <col min="3" max="3" width="10" customWidth="1"/>
    <col min="4" max="4" width="9.08203125" customWidth="1"/>
  </cols>
  <sheetData>
    <row r="1" spans="1:4" x14ac:dyDescent="0.3">
      <c r="D1" s="5" t="s">
        <v>242</v>
      </c>
    </row>
    <row r="2" spans="1:4" x14ac:dyDescent="0.3">
      <c r="A2" s="262" t="s">
        <v>282</v>
      </c>
      <c r="B2" s="262"/>
      <c r="C2" s="262"/>
      <c r="D2" s="262"/>
    </row>
    <row r="3" spans="1:4" x14ac:dyDescent="0.3">
      <c r="A3" s="19"/>
      <c r="B3" s="19"/>
      <c r="C3" s="19"/>
      <c r="D3" s="19"/>
    </row>
    <row r="4" spans="1:4" x14ac:dyDescent="0.3">
      <c r="A4" s="6"/>
      <c r="B4" s="92" t="s">
        <v>41</v>
      </c>
      <c r="C4" s="34" t="s">
        <v>42</v>
      </c>
      <c r="D4" s="5" t="s">
        <v>243</v>
      </c>
    </row>
    <row r="5" spans="1:4" x14ac:dyDescent="0.3">
      <c r="A5" s="93" t="s">
        <v>244</v>
      </c>
      <c r="B5" s="8"/>
      <c r="C5" s="32"/>
      <c r="D5" s="9"/>
    </row>
    <row r="6" spans="1:4" x14ac:dyDescent="0.3">
      <c r="A6" s="94"/>
      <c r="B6" s="8"/>
      <c r="C6" s="32"/>
      <c r="D6" s="9"/>
    </row>
    <row r="7" spans="1:4" x14ac:dyDescent="0.3">
      <c r="A7" s="2" t="s">
        <v>245</v>
      </c>
      <c r="B7" s="8"/>
      <c r="C7" s="32"/>
      <c r="D7" s="9"/>
    </row>
    <row r="8" spans="1:4" x14ac:dyDescent="0.3">
      <c r="A8" s="7" t="s">
        <v>246</v>
      </c>
      <c r="B8" s="161">
        <v>268.98</v>
      </c>
      <c r="C8" s="162">
        <v>275.7</v>
      </c>
      <c r="D8" s="41">
        <v>2.5</v>
      </c>
    </row>
    <row r="9" spans="1:4" x14ac:dyDescent="0.3">
      <c r="A9" s="3" t="s">
        <v>247</v>
      </c>
      <c r="B9" s="109"/>
      <c r="C9" s="110"/>
      <c r="D9" s="41"/>
    </row>
    <row r="10" spans="1:4" x14ac:dyDescent="0.3">
      <c r="A10" s="7" t="s">
        <v>248</v>
      </c>
      <c r="B10" s="109">
        <v>185.9</v>
      </c>
      <c r="C10" s="110">
        <v>190.5</v>
      </c>
      <c r="D10" s="41">
        <v>2.5</v>
      </c>
    </row>
    <row r="11" spans="1:4" x14ac:dyDescent="0.3">
      <c r="A11" s="7" t="s">
        <v>249</v>
      </c>
      <c r="B11" s="109">
        <v>247.7</v>
      </c>
      <c r="C11" s="110">
        <v>253.9</v>
      </c>
      <c r="D11" s="41">
        <v>2.5</v>
      </c>
    </row>
    <row r="12" spans="1:4" x14ac:dyDescent="0.3">
      <c r="A12" s="7" t="s">
        <v>250</v>
      </c>
      <c r="B12" s="109">
        <v>463.3</v>
      </c>
      <c r="C12" s="110">
        <v>474.9</v>
      </c>
      <c r="D12" s="41">
        <v>2.5</v>
      </c>
    </row>
    <row r="13" spans="1:4" x14ac:dyDescent="0.3">
      <c r="A13" s="7"/>
      <c r="B13" s="95"/>
      <c r="C13" s="33"/>
      <c r="D13" s="41"/>
    </row>
    <row r="14" spans="1:4" x14ac:dyDescent="0.3">
      <c r="A14" s="2" t="s">
        <v>251</v>
      </c>
      <c r="B14" s="8"/>
      <c r="C14" s="32"/>
      <c r="D14" s="116"/>
    </row>
    <row r="15" spans="1:4" x14ac:dyDescent="0.3">
      <c r="A15" s="7" t="s">
        <v>252</v>
      </c>
      <c r="B15" s="163">
        <v>5.1349999999999998</v>
      </c>
      <c r="C15" s="117" t="s">
        <v>211</v>
      </c>
      <c r="D15" s="116">
        <v>2.5</v>
      </c>
    </row>
    <row r="16" spans="1:4" x14ac:dyDescent="0.3">
      <c r="A16" s="7" t="s">
        <v>253</v>
      </c>
      <c r="B16" s="163">
        <v>3.7909999999999999</v>
      </c>
      <c r="C16" s="117" t="s">
        <v>211</v>
      </c>
      <c r="D16" s="116">
        <v>2.5</v>
      </c>
    </row>
    <row r="17" spans="1:4" x14ac:dyDescent="0.3">
      <c r="A17" s="7"/>
      <c r="B17" s="109"/>
      <c r="C17" s="32"/>
      <c r="D17" s="116"/>
    </row>
    <row r="18" spans="1:4" x14ac:dyDescent="0.3">
      <c r="A18" s="2" t="s">
        <v>254</v>
      </c>
      <c r="B18" s="109"/>
      <c r="C18" s="32"/>
      <c r="D18" s="116"/>
    </row>
    <row r="19" spans="1:4" x14ac:dyDescent="0.3">
      <c r="A19" s="7" t="s">
        <v>255</v>
      </c>
      <c r="B19" s="163">
        <v>0.64600000000000002</v>
      </c>
      <c r="C19" s="117" t="s">
        <v>211</v>
      </c>
      <c r="D19" s="116">
        <v>2.5</v>
      </c>
    </row>
    <row r="20" spans="1:4" x14ac:dyDescent="0.3">
      <c r="A20" s="7"/>
      <c r="B20" s="8"/>
      <c r="C20" s="32"/>
      <c r="D20" s="41"/>
    </row>
    <row r="21" spans="1:4" x14ac:dyDescent="0.3">
      <c r="A21" s="96" t="s">
        <v>256</v>
      </c>
      <c r="B21" s="8"/>
      <c r="C21" s="32"/>
      <c r="D21" s="41"/>
    </row>
    <row r="22" spans="1:4" x14ac:dyDescent="0.3">
      <c r="A22" s="97"/>
      <c r="B22" s="8"/>
      <c r="C22" s="32"/>
      <c r="D22" s="41"/>
    </row>
    <row r="23" spans="1:4" x14ac:dyDescent="0.3">
      <c r="A23" s="2" t="s">
        <v>245</v>
      </c>
      <c r="B23" s="8"/>
      <c r="C23" s="32"/>
      <c r="D23" s="41"/>
    </row>
    <row r="24" spans="1:4" x14ac:dyDescent="0.3">
      <c r="A24" s="7" t="s">
        <v>246</v>
      </c>
      <c r="B24" s="161">
        <v>285.82</v>
      </c>
      <c r="C24" s="162">
        <v>292.97000000000003</v>
      </c>
      <c r="D24" s="59">
        <v>2.5</v>
      </c>
    </row>
    <row r="25" spans="1:4" x14ac:dyDescent="0.3">
      <c r="A25" s="7" t="s">
        <v>257</v>
      </c>
      <c r="B25" s="161">
        <v>285.82</v>
      </c>
      <c r="C25" s="162">
        <v>292.97000000000003</v>
      </c>
      <c r="D25" s="59">
        <v>2.5</v>
      </c>
    </row>
    <row r="26" spans="1:4" x14ac:dyDescent="0.3">
      <c r="A26" s="7" t="s">
        <v>258</v>
      </c>
      <c r="B26" s="109">
        <v>264.60000000000002</v>
      </c>
      <c r="C26" s="110">
        <v>271.2</v>
      </c>
      <c r="D26" s="59">
        <v>2.5</v>
      </c>
    </row>
    <row r="27" spans="1:4" x14ac:dyDescent="0.3">
      <c r="A27" s="7"/>
      <c r="B27" s="109"/>
      <c r="C27" s="110"/>
      <c r="D27" s="41"/>
    </row>
    <row r="28" spans="1:4" x14ac:dyDescent="0.3">
      <c r="A28" s="2" t="s">
        <v>259</v>
      </c>
      <c r="B28" s="109"/>
      <c r="C28" s="110"/>
      <c r="D28" s="41"/>
    </row>
    <row r="29" spans="1:4" x14ac:dyDescent="0.3">
      <c r="A29" s="7" t="s">
        <v>260</v>
      </c>
      <c r="B29" s="161">
        <v>1072.8800000000001</v>
      </c>
      <c r="C29" s="162">
        <v>1099.7</v>
      </c>
      <c r="D29" s="59">
        <v>2.5</v>
      </c>
    </row>
    <row r="30" spans="1:4" x14ac:dyDescent="0.3">
      <c r="A30" s="7" t="s">
        <v>261</v>
      </c>
      <c r="B30" s="109">
        <v>394.2</v>
      </c>
      <c r="C30" s="110">
        <v>404.1</v>
      </c>
      <c r="D30" s="59">
        <v>2.5</v>
      </c>
    </row>
    <row r="31" spans="1:4" x14ac:dyDescent="0.3">
      <c r="A31" s="7"/>
      <c r="B31" s="8"/>
      <c r="C31" s="32"/>
      <c r="D31" s="41"/>
    </row>
    <row r="32" spans="1:4" x14ac:dyDescent="0.3">
      <c r="A32" s="2" t="s">
        <v>254</v>
      </c>
      <c r="B32" s="8"/>
      <c r="C32" s="32"/>
      <c r="D32" s="41"/>
    </row>
    <row r="33" spans="1:4" x14ac:dyDescent="0.3">
      <c r="A33" s="7" t="s">
        <v>255</v>
      </c>
      <c r="B33" s="163">
        <v>0.36299999999999999</v>
      </c>
      <c r="C33" s="117" t="s">
        <v>211</v>
      </c>
      <c r="D33" s="116">
        <v>2.5</v>
      </c>
    </row>
    <row r="34" spans="1:4" x14ac:dyDescent="0.3">
      <c r="A34" s="7"/>
      <c r="B34" s="8"/>
      <c r="C34" s="8"/>
      <c r="D34" s="8"/>
    </row>
    <row r="35" spans="1:4" x14ac:dyDescent="0.3">
      <c r="A35" s="264" t="s">
        <v>262</v>
      </c>
      <c r="B35" s="264"/>
      <c r="C35" s="264"/>
      <c r="D35" s="264"/>
    </row>
    <row r="36" spans="1:4" x14ac:dyDescent="0.3">
      <c r="A36" s="264" t="s">
        <v>373</v>
      </c>
      <c r="B36" s="264"/>
      <c r="C36" s="264"/>
      <c r="D36" s="264"/>
    </row>
    <row r="37" spans="1:4" ht="18.75" customHeight="1" x14ac:dyDescent="0.3">
      <c r="A37" s="264" t="s">
        <v>263</v>
      </c>
      <c r="B37" s="264"/>
      <c r="C37" s="264"/>
      <c r="D37" s="264"/>
    </row>
    <row r="38" spans="1:4" x14ac:dyDescent="0.3">
      <c r="A38" s="264" t="s">
        <v>264</v>
      </c>
      <c r="B38" s="264"/>
      <c r="C38" s="264"/>
      <c r="D38" s="264"/>
    </row>
    <row r="39" spans="1:4" x14ac:dyDescent="0.3">
      <c r="A39" s="264" t="s">
        <v>265</v>
      </c>
      <c r="B39" s="264"/>
      <c r="C39" s="264"/>
      <c r="D39" s="264"/>
    </row>
    <row r="40" spans="1:4" x14ac:dyDescent="0.3">
      <c r="A40" s="264" t="s">
        <v>266</v>
      </c>
      <c r="B40" s="264"/>
      <c r="C40" s="264"/>
      <c r="D40" s="264"/>
    </row>
    <row r="41" spans="1:4" x14ac:dyDescent="0.3">
      <c r="A41" s="264" t="s">
        <v>267</v>
      </c>
      <c r="B41" s="264"/>
      <c r="C41" s="264"/>
      <c r="D41" s="264"/>
    </row>
  </sheetData>
  <mergeCells count="8">
    <mergeCell ref="A40:D40"/>
    <mergeCell ref="A41:D41"/>
    <mergeCell ref="A2:D2"/>
    <mergeCell ref="A35:D35"/>
    <mergeCell ref="A36:D36"/>
    <mergeCell ref="A37:D37"/>
    <mergeCell ref="A39:D39"/>
    <mergeCell ref="A38:D3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F14"/>
  <sheetViews>
    <sheetView showGridLines="0" workbookViewId="0"/>
  </sheetViews>
  <sheetFormatPr defaultRowHeight="14" x14ac:dyDescent="0.3"/>
  <cols>
    <col min="1" max="1" width="33.25" customWidth="1"/>
    <col min="2" max="4" width="12.58203125" customWidth="1"/>
    <col min="5" max="5" width="3.58203125" customWidth="1"/>
    <col min="6" max="6" width="9.58203125" customWidth="1"/>
  </cols>
  <sheetData>
    <row r="1" spans="1:6" x14ac:dyDescent="0.3">
      <c r="D1" s="10"/>
      <c r="E1" s="10"/>
      <c r="F1" s="11" t="s">
        <v>268</v>
      </c>
    </row>
    <row r="2" spans="1:6" x14ac:dyDescent="0.3">
      <c r="A2" s="275" t="s">
        <v>269</v>
      </c>
      <c r="B2" s="275"/>
      <c r="C2" s="275"/>
      <c r="D2" s="275"/>
      <c r="E2" s="275"/>
      <c r="F2" s="275"/>
    </row>
    <row r="3" spans="1:6" x14ac:dyDescent="0.3">
      <c r="A3" s="21"/>
      <c r="B3" s="21"/>
      <c r="C3" s="21"/>
      <c r="D3" s="21"/>
      <c r="E3" s="21"/>
      <c r="F3" s="21"/>
    </row>
    <row r="4" spans="1:6" ht="20" x14ac:dyDescent="0.3">
      <c r="B4" s="71" t="s">
        <v>286</v>
      </c>
      <c r="C4" s="71" t="s">
        <v>270</v>
      </c>
      <c r="D4" s="71" t="s">
        <v>271</v>
      </c>
      <c r="E4" s="71"/>
      <c r="F4" s="72" t="s">
        <v>42</v>
      </c>
    </row>
    <row r="5" spans="1:6" x14ac:dyDescent="0.3">
      <c r="A5" s="77" t="s">
        <v>272</v>
      </c>
      <c r="B5" s="20"/>
      <c r="C5" s="20"/>
      <c r="D5" s="20"/>
      <c r="E5" s="20"/>
      <c r="F5" s="35"/>
    </row>
    <row r="6" spans="1:6" x14ac:dyDescent="0.3">
      <c r="A6" s="6" t="s">
        <v>273</v>
      </c>
      <c r="B6" s="22">
        <v>2.2000000000000002</v>
      </c>
      <c r="C6" s="22">
        <v>9.9999999999999645E-2</v>
      </c>
      <c r="D6" s="42">
        <v>4.5</v>
      </c>
      <c r="E6" s="9"/>
      <c r="F6" s="36">
        <v>2.2999999999999998</v>
      </c>
    </row>
    <row r="7" spans="1:6" x14ac:dyDescent="0.3">
      <c r="A7" s="6" t="s">
        <v>274</v>
      </c>
      <c r="B7" s="22">
        <v>3.2</v>
      </c>
      <c r="C7" s="22">
        <v>9.9999999999999645E-2</v>
      </c>
      <c r="D7" s="42">
        <v>3.1</v>
      </c>
      <c r="E7" s="9"/>
      <c r="F7" s="36">
        <v>3.3</v>
      </c>
    </row>
    <row r="8" spans="1:6" x14ac:dyDescent="0.3">
      <c r="A8" s="6" t="s">
        <v>374</v>
      </c>
      <c r="B8" s="22">
        <v>4.9000000000000004</v>
      </c>
      <c r="C8" s="22">
        <v>9.9999999999999645E-2</v>
      </c>
      <c r="D8" s="42">
        <v>2</v>
      </c>
      <c r="E8" s="9"/>
      <c r="F8" s="36">
        <v>5</v>
      </c>
    </row>
    <row r="9" spans="1:6" x14ac:dyDescent="0.3">
      <c r="A9" s="6" t="s">
        <v>275</v>
      </c>
      <c r="B9" s="22">
        <v>9.8000000000000007</v>
      </c>
      <c r="C9" s="22">
        <v>0.19999999999999929</v>
      </c>
      <c r="D9" s="42">
        <v>2</v>
      </c>
      <c r="E9" s="9"/>
      <c r="F9" s="36">
        <v>10</v>
      </c>
    </row>
    <row r="10" spans="1:6" x14ac:dyDescent="0.3">
      <c r="A10" s="6" t="s">
        <v>276</v>
      </c>
      <c r="B10" s="22">
        <v>9.8000000000000007</v>
      </c>
      <c r="C10" s="22">
        <v>0.19999999999999929</v>
      </c>
      <c r="D10" s="42">
        <v>2</v>
      </c>
      <c r="E10" s="9"/>
      <c r="F10" s="36">
        <v>10</v>
      </c>
    </row>
    <row r="11" spans="1:6" x14ac:dyDescent="0.3">
      <c r="A11" s="6" t="s">
        <v>277</v>
      </c>
      <c r="B11" s="22">
        <v>0.7</v>
      </c>
      <c r="C11" s="22">
        <v>0</v>
      </c>
      <c r="D11" s="42">
        <v>0</v>
      </c>
      <c r="E11" s="9"/>
      <c r="F11" s="36">
        <v>0.7</v>
      </c>
    </row>
    <row r="12" spans="1:6" x14ac:dyDescent="0.3">
      <c r="A12" s="6"/>
      <c r="B12" s="22"/>
      <c r="C12" s="22"/>
      <c r="D12" s="108"/>
      <c r="E12" s="9"/>
      <c r="F12" s="22"/>
    </row>
    <row r="13" spans="1:6" x14ac:dyDescent="0.3">
      <c r="A13" s="276" t="s">
        <v>378</v>
      </c>
      <c r="B13" s="276"/>
      <c r="C13" s="276"/>
      <c r="D13" s="276"/>
      <c r="E13" s="276"/>
      <c r="F13" s="276"/>
    </row>
    <row r="14" spans="1:6" x14ac:dyDescent="0.3">
      <c r="A14" s="276" t="s">
        <v>379</v>
      </c>
      <c r="B14" s="276"/>
      <c r="C14" s="276"/>
      <c r="D14" s="276"/>
      <c r="E14" s="276"/>
      <c r="F14" s="276"/>
    </row>
  </sheetData>
  <mergeCells count="3">
    <mergeCell ref="A2:F2"/>
    <mergeCell ref="A13:F13"/>
    <mergeCell ref="A14:F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F53"/>
  <sheetViews>
    <sheetView showGridLines="0" tabSelected="1" zoomScale="130" zoomScaleNormal="130" workbookViewId="0"/>
  </sheetViews>
  <sheetFormatPr defaultRowHeight="14" x14ac:dyDescent="0.3"/>
  <cols>
    <col min="1" max="1" width="49.83203125" customWidth="1"/>
    <col min="2" max="2" width="13.83203125" customWidth="1"/>
    <col min="3" max="3" width="5.08203125" customWidth="1"/>
    <col min="4" max="4" width="9.33203125" customWidth="1"/>
    <col min="5" max="5" width="2.58203125" customWidth="1"/>
  </cols>
  <sheetData>
    <row r="1" spans="1:5" x14ac:dyDescent="0.3">
      <c r="D1" s="14" t="s">
        <v>39</v>
      </c>
    </row>
    <row r="2" spans="1:5" x14ac:dyDescent="0.3">
      <c r="A2" s="262" t="s">
        <v>37</v>
      </c>
      <c r="B2" s="262"/>
      <c r="C2" s="262"/>
      <c r="D2" s="262"/>
      <c r="E2" s="44"/>
    </row>
    <row r="3" spans="1:5" ht="15" x14ac:dyDescent="0.3">
      <c r="A3" s="263" t="s">
        <v>40</v>
      </c>
      <c r="B3" s="263"/>
      <c r="C3" s="263"/>
      <c r="D3" s="263"/>
      <c r="E3" s="132"/>
    </row>
    <row r="4" spans="1:5" x14ac:dyDescent="0.3">
      <c r="A4" s="133"/>
      <c r="B4" s="133"/>
      <c r="C4" s="133"/>
      <c r="D4" s="133"/>
      <c r="E4" s="132"/>
    </row>
    <row r="5" spans="1:5" s="13" customFormat="1" ht="10" x14ac:dyDescent="0.2">
      <c r="A5" s="4"/>
      <c r="B5" s="14" t="s">
        <v>41</v>
      </c>
      <c r="C5" s="14"/>
      <c r="D5" s="57" t="s">
        <v>42</v>
      </c>
      <c r="E5" s="14"/>
    </row>
    <row r="6" spans="1:5" s="13" customFormat="1" ht="10" x14ac:dyDescent="0.2">
      <c r="A6" s="4"/>
      <c r="B6" s="14" t="s">
        <v>43</v>
      </c>
      <c r="C6" s="14"/>
      <c r="D6" s="57" t="s">
        <v>44</v>
      </c>
      <c r="E6" s="14"/>
    </row>
    <row r="7" spans="1:5" s="13" customFormat="1" ht="10" x14ac:dyDescent="0.2">
      <c r="A7" s="4"/>
      <c r="B7" s="14" t="s">
        <v>45</v>
      </c>
      <c r="C7" s="14"/>
      <c r="D7" s="57" t="s">
        <v>46</v>
      </c>
      <c r="E7" s="14"/>
    </row>
    <row r="8" spans="1:5" s="13" customFormat="1" ht="10" x14ac:dyDescent="0.2">
      <c r="A8" s="4"/>
      <c r="B8" s="14" t="s">
        <v>47</v>
      </c>
      <c r="C8" s="14"/>
      <c r="D8" s="57" t="s">
        <v>47</v>
      </c>
      <c r="E8" s="14"/>
    </row>
    <row r="9" spans="1:5" s="13" customFormat="1" ht="10.5" x14ac:dyDescent="0.25">
      <c r="A9" s="2" t="s">
        <v>48</v>
      </c>
      <c r="D9" s="58"/>
    </row>
    <row r="10" spans="1:5" s="13" customFormat="1" ht="10" x14ac:dyDescent="0.2">
      <c r="A10" s="7" t="s">
        <v>49</v>
      </c>
      <c r="D10" s="58"/>
    </row>
    <row r="11" spans="1:5" s="13" customFormat="1" ht="10" x14ac:dyDescent="0.2">
      <c r="A11" s="37" t="s">
        <v>0</v>
      </c>
      <c r="B11" s="100">
        <v>3.044</v>
      </c>
      <c r="C11" s="100"/>
      <c r="D11" s="104">
        <v>9.1690000000000005</v>
      </c>
      <c r="E11" s="15"/>
    </row>
    <row r="12" spans="1:5" s="13" customFormat="1" ht="10" x14ac:dyDescent="0.2">
      <c r="A12" s="37" t="s">
        <v>1</v>
      </c>
      <c r="B12" s="100">
        <v>1.1739999999999999</v>
      </c>
      <c r="C12" s="100"/>
      <c r="D12" s="104">
        <v>1.3180000000000001</v>
      </c>
      <c r="E12" s="15"/>
    </row>
    <row r="13" spans="1:5" s="13" customFormat="1" ht="10" x14ac:dyDescent="0.2">
      <c r="A13" s="37" t="s">
        <v>2</v>
      </c>
      <c r="B13" s="100">
        <v>112.733</v>
      </c>
      <c r="C13" s="100"/>
      <c r="D13" s="104">
        <v>416.22899999999998</v>
      </c>
      <c r="E13" s="15"/>
    </row>
    <row r="14" spans="1:5" s="18" customFormat="1" ht="10" x14ac:dyDescent="0.2">
      <c r="A14" s="3" t="s">
        <v>50</v>
      </c>
      <c r="B14" s="101">
        <v>116.95100000000001</v>
      </c>
      <c r="C14" s="101"/>
      <c r="D14" s="105">
        <v>426.71600000000001</v>
      </c>
      <c r="E14" s="16"/>
    </row>
    <row r="15" spans="1:5" s="13" customFormat="1" ht="10" x14ac:dyDescent="0.2">
      <c r="A15" s="7" t="s">
        <v>51</v>
      </c>
      <c r="B15" s="100"/>
      <c r="C15" s="100"/>
      <c r="D15" s="104"/>
      <c r="E15" s="15"/>
    </row>
    <row r="16" spans="1:5" s="13" customFormat="1" ht="10" x14ac:dyDescent="0.2">
      <c r="A16" s="37" t="s">
        <v>0</v>
      </c>
      <c r="B16" s="100">
        <v>8.2984663347832708</v>
      </c>
      <c r="C16" s="102"/>
      <c r="D16" s="104">
        <v>33.043000000122795</v>
      </c>
      <c r="E16" s="15"/>
    </row>
    <row r="17" spans="1:6" s="13" customFormat="1" ht="10" x14ac:dyDescent="0.2">
      <c r="A17" s="37" t="s">
        <v>1</v>
      </c>
      <c r="B17" s="166">
        <v>432.4693512084043</v>
      </c>
      <c r="C17" s="100"/>
      <c r="D17" s="104">
        <v>761.0048690270828</v>
      </c>
      <c r="E17" s="15"/>
    </row>
    <row r="18" spans="1:6" s="13" customFormat="1" ht="10" x14ac:dyDescent="0.2">
      <c r="A18" s="37" t="s">
        <v>2</v>
      </c>
      <c r="B18" s="102">
        <v>0</v>
      </c>
      <c r="C18" s="102"/>
      <c r="D18" s="106">
        <v>0</v>
      </c>
      <c r="E18" s="15"/>
    </row>
    <row r="19" spans="1:6" s="18" customFormat="1" ht="10" x14ac:dyDescent="0.2">
      <c r="A19" s="3" t="s">
        <v>50</v>
      </c>
      <c r="B19" s="101">
        <v>440.76781754318756</v>
      </c>
      <c r="C19" s="101"/>
      <c r="D19" s="105">
        <v>794.04786902720559</v>
      </c>
      <c r="E19" s="16"/>
    </row>
    <row r="20" spans="1:6" s="18" customFormat="1" ht="10" x14ac:dyDescent="0.2">
      <c r="A20" s="68" t="s">
        <v>52</v>
      </c>
      <c r="B20" s="101"/>
      <c r="C20" s="101"/>
      <c r="D20" s="105"/>
      <c r="E20" s="15"/>
    </row>
    <row r="21" spans="1:6" s="18" customFormat="1" ht="10" x14ac:dyDescent="0.2">
      <c r="A21" s="37" t="s">
        <v>0</v>
      </c>
      <c r="B21" s="100">
        <v>0.2</v>
      </c>
      <c r="C21" s="102"/>
      <c r="D21" s="104">
        <v>0.2</v>
      </c>
      <c r="E21" s="15"/>
    </row>
    <row r="22" spans="1:6" s="18" customFormat="1" ht="10" x14ac:dyDescent="0.2">
      <c r="A22" s="37" t="s">
        <v>1</v>
      </c>
      <c r="B22" s="100">
        <v>7.9</v>
      </c>
      <c r="C22" s="100"/>
      <c r="D22" s="104">
        <v>7.9</v>
      </c>
      <c r="E22" s="15"/>
    </row>
    <row r="23" spans="1:6" s="18" customFormat="1" ht="10" x14ac:dyDescent="0.2">
      <c r="A23" s="37" t="s">
        <v>2</v>
      </c>
      <c r="B23" s="100">
        <v>1.3</v>
      </c>
      <c r="C23" s="100"/>
      <c r="D23" s="104">
        <v>2.895</v>
      </c>
      <c r="E23" s="15"/>
    </row>
    <row r="24" spans="1:6" s="18" customFormat="1" ht="10" x14ac:dyDescent="0.2">
      <c r="A24" s="3" t="s">
        <v>50</v>
      </c>
      <c r="B24" s="123">
        <v>9.4</v>
      </c>
      <c r="C24" s="123"/>
      <c r="D24" s="105">
        <v>10.994999999999999</v>
      </c>
      <c r="E24" s="15"/>
    </row>
    <row r="25" spans="1:6" s="18" customFormat="1" ht="10" x14ac:dyDescent="0.2">
      <c r="A25" s="3" t="s">
        <v>53</v>
      </c>
      <c r="B25" s="247">
        <v>-333.21681754318752</v>
      </c>
      <c r="C25" s="101"/>
      <c r="D25" s="248">
        <v>-378.32686902720559</v>
      </c>
      <c r="E25" s="16"/>
    </row>
    <row r="26" spans="1:6" s="13" customFormat="1" ht="10.5" x14ac:dyDescent="0.25">
      <c r="A26" s="2" t="s">
        <v>3</v>
      </c>
      <c r="B26" s="100"/>
      <c r="C26" s="100"/>
      <c r="D26" s="104"/>
      <c r="E26" s="15"/>
    </row>
    <row r="27" spans="1:6" s="13" customFormat="1" ht="10" x14ac:dyDescent="0.2">
      <c r="A27" s="37" t="s">
        <v>49</v>
      </c>
      <c r="B27" s="100">
        <v>374.78899999999999</v>
      </c>
      <c r="C27" s="100"/>
      <c r="D27" s="104">
        <v>1141.9770000000001</v>
      </c>
      <c r="E27" s="15"/>
      <c r="F27" s="15"/>
    </row>
    <row r="28" spans="1:6" s="13" customFormat="1" x14ac:dyDescent="0.3">
      <c r="A28" s="37" t="s">
        <v>51</v>
      </c>
      <c r="B28" s="100">
        <v>519.1</v>
      </c>
      <c r="C28" s="100"/>
      <c r="D28" s="104">
        <v>526.00000000000011</v>
      </c>
      <c r="E28" s="15"/>
      <c r="F28"/>
    </row>
    <row r="29" spans="1:6" s="13" customFormat="1" x14ac:dyDescent="0.3">
      <c r="A29" s="37" t="s">
        <v>54</v>
      </c>
      <c r="B29" s="100">
        <v>14.299999999999999</v>
      </c>
      <c r="C29" s="100"/>
      <c r="D29" s="104">
        <v>23.799999999999997</v>
      </c>
      <c r="E29" s="15"/>
      <c r="F29"/>
    </row>
    <row r="30" spans="1:6" s="18" customFormat="1" ht="10" x14ac:dyDescent="0.2">
      <c r="A30" s="3" t="s">
        <v>55</v>
      </c>
      <c r="B30" s="247">
        <v>-158.61099999999999</v>
      </c>
      <c r="C30" s="101"/>
      <c r="D30" s="105">
        <v>592.17700000000002</v>
      </c>
      <c r="E30" s="16"/>
      <c r="F30" s="16"/>
    </row>
    <row r="31" spans="1:6" s="13" customFormat="1" ht="12.5" x14ac:dyDescent="0.25">
      <c r="A31" s="2" t="s">
        <v>56</v>
      </c>
      <c r="B31" s="100"/>
      <c r="C31" s="100"/>
      <c r="D31" s="104"/>
      <c r="E31" s="15"/>
      <c r="F31" s="15"/>
    </row>
    <row r="32" spans="1:6" s="13" customFormat="1" x14ac:dyDescent="0.3">
      <c r="A32" s="37" t="s">
        <v>57</v>
      </c>
      <c r="B32" s="100">
        <v>1043.7009999999998</v>
      </c>
      <c r="C32" s="100"/>
      <c r="D32" s="104">
        <v>1103.7640000000001</v>
      </c>
      <c r="E32" s="15"/>
      <c r="F32"/>
    </row>
    <row r="33" spans="1:6" s="13" customFormat="1" x14ac:dyDescent="0.3">
      <c r="A33" s="37" t="s">
        <v>54</v>
      </c>
      <c r="B33" s="100">
        <v>25.764999999999997</v>
      </c>
      <c r="C33" s="100"/>
      <c r="D33" s="104">
        <v>26.559000000000001</v>
      </c>
      <c r="E33" s="15"/>
      <c r="F33"/>
    </row>
    <row r="34" spans="1:6" s="18" customFormat="1" ht="10" x14ac:dyDescent="0.2">
      <c r="A34" s="3" t="s">
        <v>58</v>
      </c>
      <c r="B34" s="247">
        <v>-1069.4659999999999</v>
      </c>
      <c r="C34" s="101"/>
      <c r="D34" s="248">
        <v>-1130.3230000000001</v>
      </c>
      <c r="E34" s="16"/>
      <c r="F34" s="45"/>
    </row>
    <row r="35" spans="1:6" s="13" customFormat="1" ht="10.5" x14ac:dyDescent="0.25">
      <c r="A35" s="2" t="s">
        <v>59</v>
      </c>
      <c r="B35" s="100"/>
      <c r="C35" s="100"/>
      <c r="D35" s="104"/>
      <c r="E35" s="15"/>
    </row>
    <row r="36" spans="1:6" s="13" customFormat="1" ht="10" x14ac:dyDescent="0.2">
      <c r="A36" s="37" t="s">
        <v>49</v>
      </c>
      <c r="B36" s="100">
        <v>810.72500000000002</v>
      </c>
      <c r="C36" s="100"/>
      <c r="D36" s="104">
        <v>685.86400000000003</v>
      </c>
      <c r="E36" s="15"/>
    </row>
    <row r="37" spans="1:6" s="13" customFormat="1" ht="10" x14ac:dyDescent="0.2">
      <c r="A37" s="37" t="s">
        <v>57</v>
      </c>
      <c r="B37" s="100">
        <v>274.67599999999999</v>
      </c>
      <c r="C37" s="100"/>
      <c r="D37" s="104">
        <v>280.28799999999995</v>
      </c>
      <c r="E37" s="15"/>
    </row>
    <row r="38" spans="1:6" s="13" customFormat="1" ht="10" x14ac:dyDescent="0.2">
      <c r="A38" s="37" t="s">
        <v>54</v>
      </c>
      <c r="B38" s="100">
        <v>479.05499999999995</v>
      </c>
      <c r="C38" s="100"/>
      <c r="D38" s="104">
        <v>474.37800000000004</v>
      </c>
      <c r="E38" s="15"/>
    </row>
    <row r="39" spans="1:6" s="18" customFormat="1" ht="10" x14ac:dyDescent="0.2">
      <c r="A39" s="3" t="s">
        <v>60</v>
      </c>
      <c r="B39" s="101">
        <v>56.994000000000099</v>
      </c>
      <c r="C39" s="101"/>
      <c r="D39" s="248">
        <v>-68.801999999999907</v>
      </c>
      <c r="E39" s="16"/>
    </row>
    <row r="40" spans="1:6" s="13" customFormat="1" ht="10.5" x14ac:dyDescent="0.25">
      <c r="A40" s="2" t="s">
        <v>61</v>
      </c>
      <c r="B40" s="103">
        <v>1302.4650000000001</v>
      </c>
      <c r="C40" s="103"/>
      <c r="D40" s="107">
        <v>2254.5570000000002</v>
      </c>
      <c r="E40" s="46"/>
    </row>
    <row r="41" spans="1:6" s="13" customFormat="1" ht="10" x14ac:dyDescent="0.2">
      <c r="A41" s="37" t="s">
        <v>26</v>
      </c>
      <c r="B41" s="100">
        <v>616.68700000000001</v>
      </c>
      <c r="C41" s="100"/>
      <c r="D41" s="104">
        <v>1475.5440000000001</v>
      </c>
      <c r="E41" s="15"/>
    </row>
    <row r="42" spans="1:6" s="13" customFormat="1" ht="10" x14ac:dyDescent="0.2">
      <c r="A42" s="37" t="s">
        <v>62</v>
      </c>
      <c r="B42" s="100">
        <v>660.18899999999996</v>
      </c>
      <c r="C42" s="100"/>
      <c r="D42" s="104">
        <v>752.52700000000004</v>
      </c>
      <c r="E42" s="15"/>
    </row>
    <row r="43" spans="1:6" s="13" customFormat="1" ht="10" x14ac:dyDescent="0.2">
      <c r="A43" s="37" t="s">
        <v>63</v>
      </c>
      <c r="B43" s="100">
        <v>25.588999999999999</v>
      </c>
      <c r="C43" s="100"/>
      <c r="D43" s="104">
        <v>26.486000000000001</v>
      </c>
      <c r="E43" s="15"/>
    </row>
    <row r="44" spans="1:6" s="13" customFormat="1" ht="10.5" x14ac:dyDescent="0.25">
      <c r="A44" s="2" t="s">
        <v>64</v>
      </c>
      <c r="B44" s="136">
        <v>2806.76481754319</v>
      </c>
      <c r="C44" s="103"/>
      <c r="D44" s="107">
        <v>3239.8318690272063</v>
      </c>
      <c r="E44" s="46"/>
    </row>
    <row r="45" spans="1:6" s="13" customFormat="1" ht="10" x14ac:dyDescent="0.2">
      <c r="A45" s="37" t="s">
        <v>51</v>
      </c>
      <c r="B45" s="137">
        <v>2278.4448175431871</v>
      </c>
      <c r="C45" s="100"/>
      <c r="D45" s="104">
        <v>2704.2998690272102</v>
      </c>
      <c r="E45" s="15"/>
    </row>
    <row r="46" spans="1:6" s="13" customFormat="1" ht="10" x14ac:dyDescent="0.2">
      <c r="A46" s="37" t="s">
        <v>52</v>
      </c>
      <c r="B46" s="137">
        <v>528.32000000000005</v>
      </c>
      <c r="C46" s="100"/>
      <c r="D46" s="104">
        <v>535.53200000000004</v>
      </c>
      <c r="E46" s="15"/>
    </row>
    <row r="47" spans="1:6" s="13" customFormat="1" ht="12.5" x14ac:dyDescent="0.25">
      <c r="A47" s="2" t="s">
        <v>65</v>
      </c>
      <c r="B47" s="249">
        <v>-1504.2998175431901</v>
      </c>
      <c r="C47" s="103"/>
      <c r="D47" s="250">
        <v>-985.27486902720602</v>
      </c>
      <c r="E47" s="46"/>
    </row>
    <row r="48" spans="1:6" x14ac:dyDescent="0.3">
      <c r="A48" s="1"/>
    </row>
    <row r="49" spans="1:6" s="17" customFormat="1" ht="14.25" customHeight="1" x14ac:dyDescent="0.3">
      <c r="A49" s="264" t="s">
        <v>318</v>
      </c>
      <c r="B49" s="264"/>
      <c r="C49" s="264"/>
      <c r="D49" s="264"/>
      <c r="E49" s="264"/>
      <c r="F49" s="13"/>
    </row>
    <row r="50" spans="1:6" s="17" customFormat="1" x14ac:dyDescent="0.3">
      <c r="A50" s="264"/>
      <c r="B50" s="264"/>
      <c r="C50" s="264"/>
      <c r="D50" s="264"/>
      <c r="E50" s="264"/>
      <c r="F50" s="13"/>
    </row>
    <row r="51" spans="1:6" s="17" customFormat="1" x14ac:dyDescent="0.3">
      <c r="A51" s="111" t="s">
        <v>66</v>
      </c>
      <c r="B51" s="111"/>
      <c r="C51" s="111"/>
      <c r="D51" s="111"/>
      <c r="E51" s="73"/>
      <c r="F51" s="13"/>
    </row>
    <row r="52" spans="1:6" s="17" customFormat="1" x14ac:dyDescent="0.3">
      <c r="A52" s="111" t="s">
        <v>319</v>
      </c>
      <c r="B52" s="111"/>
      <c r="C52" s="111"/>
      <c r="D52" s="111"/>
      <c r="E52" s="73"/>
      <c r="F52" s="13"/>
    </row>
    <row r="53" spans="1:6" x14ac:dyDescent="0.3">
      <c r="A53" s="99" t="s">
        <v>67</v>
      </c>
      <c r="B53" s="43"/>
      <c r="C53" s="43"/>
      <c r="D53" s="43"/>
      <c r="E53" s="43"/>
    </row>
  </sheetData>
  <mergeCells count="3">
    <mergeCell ref="A2:D2"/>
    <mergeCell ref="A3:D3"/>
    <mergeCell ref="A49:E50"/>
  </mergeCell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122"/>
  <sheetViews>
    <sheetView showGridLines="0" zoomScale="130" zoomScaleNormal="130" workbookViewId="0"/>
  </sheetViews>
  <sheetFormatPr defaultColWidth="9" defaultRowHeight="12.5" x14ac:dyDescent="0.25"/>
  <cols>
    <col min="1" max="1" width="41.58203125" style="12" customWidth="1"/>
    <col min="2" max="2" width="9" style="12" bestFit="1" customWidth="1"/>
    <col min="3" max="6" width="9" style="12"/>
    <col min="7" max="7" width="4.58203125" style="12" customWidth="1"/>
    <col min="8" max="16384" width="9" style="12"/>
  </cols>
  <sheetData>
    <row r="1" spans="1:9" x14ac:dyDescent="0.25">
      <c r="A1" s="127"/>
      <c r="B1" s="127"/>
      <c r="C1" s="127"/>
      <c r="D1" s="127"/>
      <c r="E1" s="127"/>
      <c r="F1" s="14" t="s">
        <v>68</v>
      </c>
      <c r="G1" s="127"/>
      <c r="H1" s="127"/>
      <c r="I1" s="127"/>
    </row>
    <row r="2" spans="1:9" ht="13" x14ac:dyDescent="0.3">
      <c r="A2" s="262" t="s">
        <v>69</v>
      </c>
      <c r="B2" s="262"/>
      <c r="C2" s="262"/>
      <c r="D2" s="262"/>
      <c r="E2" s="262"/>
      <c r="F2" s="262"/>
      <c r="G2" s="127"/>
      <c r="H2" s="127"/>
      <c r="I2" s="127"/>
    </row>
    <row r="3" spans="1:9" ht="13" x14ac:dyDescent="0.3">
      <c r="A3" s="19"/>
      <c r="B3" s="19"/>
      <c r="C3" s="19"/>
      <c r="D3" s="19"/>
      <c r="E3" s="19"/>
      <c r="F3" s="19"/>
      <c r="G3" s="127"/>
      <c r="H3" s="127"/>
      <c r="I3" s="127"/>
    </row>
    <row r="4" spans="1:9" s="13" customFormat="1" ht="10" x14ac:dyDescent="0.2">
      <c r="B4" s="28" t="s">
        <v>41</v>
      </c>
      <c r="C4" s="29" t="s">
        <v>42</v>
      </c>
      <c r="D4" s="28" t="s">
        <v>70</v>
      </c>
      <c r="E4" s="28" t="s">
        <v>71</v>
      </c>
      <c r="F4" s="28" t="s">
        <v>72</v>
      </c>
    </row>
    <row r="5" spans="1:9" s="13" customFormat="1" ht="20" x14ac:dyDescent="0.2">
      <c r="B5" s="28" t="s">
        <v>73</v>
      </c>
      <c r="C5" s="29" t="s">
        <v>74</v>
      </c>
      <c r="D5" s="129" t="s">
        <v>75</v>
      </c>
      <c r="E5" s="129" t="s">
        <v>75</v>
      </c>
      <c r="F5" s="129" t="s">
        <v>75</v>
      </c>
    </row>
    <row r="6" spans="1:9" s="13" customFormat="1" ht="11.25" customHeight="1" x14ac:dyDescent="0.2">
      <c r="A6" s="13" t="s">
        <v>76</v>
      </c>
      <c r="B6" s="28" t="s">
        <v>47</v>
      </c>
      <c r="C6" s="30" t="s">
        <v>47</v>
      </c>
      <c r="D6" s="28" t="s">
        <v>47</v>
      </c>
      <c r="E6" s="28" t="s">
        <v>47</v>
      </c>
      <c r="F6" s="28" t="s">
        <v>47</v>
      </c>
    </row>
    <row r="7" spans="1:9" s="13" customFormat="1" ht="11.25" customHeight="1" x14ac:dyDescent="0.25">
      <c r="A7" s="27" t="s">
        <v>77</v>
      </c>
      <c r="B7" s="28"/>
      <c r="C7" s="30"/>
      <c r="D7" s="28"/>
      <c r="E7" s="28"/>
      <c r="F7" s="28"/>
    </row>
    <row r="8" spans="1:9" s="13" customFormat="1" ht="10" x14ac:dyDescent="0.2">
      <c r="A8" s="6" t="s">
        <v>78</v>
      </c>
      <c r="B8" s="14"/>
      <c r="C8" s="30"/>
      <c r="D8" s="14"/>
      <c r="E8" s="14"/>
      <c r="F8" s="14"/>
    </row>
    <row r="9" spans="1:9" s="13" customFormat="1" ht="11.25" customHeight="1" x14ac:dyDescent="0.2">
      <c r="A9" s="23" t="s">
        <v>79</v>
      </c>
      <c r="B9" s="79">
        <v>2.3490000000000002</v>
      </c>
      <c r="C9" s="30">
        <v>2.8050000000000002</v>
      </c>
      <c r="D9" s="79">
        <v>4.1500000000000004</v>
      </c>
      <c r="E9" s="79">
        <v>6.7</v>
      </c>
      <c r="F9" s="79">
        <v>9.5649999999999995</v>
      </c>
    </row>
    <row r="10" spans="1:9" s="13" customFormat="1" ht="11.25" customHeight="1" x14ac:dyDescent="0.2">
      <c r="A10" s="23" t="s">
        <v>80</v>
      </c>
      <c r="B10" s="79">
        <v>0.69499999999999995</v>
      </c>
      <c r="C10" s="30">
        <v>0.70399999999999996</v>
      </c>
      <c r="D10" s="79">
        <v>0.72199999999999998</v>
      </c>
      <c r="E10" s="79">
        <v>0.73599999999999999</v>
      </c>
      <c r="F10" s="79">
        <v>0.751</v>
      </c>
    </row>
    <row r="11" spans="1:9" s="13" customFormat="1" ht="11.25" customHeight="1" x14ac:dyDescent="0.2">
      <c r="A11" s="23" t="s">
        <v>26</v>
      </c>
      <c r="B11" s="79">
        <v>0</v>
      </c>
      <c r="C11" s="30">
        <v>5.66</v>
      </c>
      <c r="D11" s="79">
        <v>7.5369999999999999</v>
      </c>
      <c r="E11" s="79">
        <v>10.531000000000001</v>
      </c>
      <c r="F11" s="79">
        <v>15.401999999999999</v>
      </c>
    </row>
    <row r="12" spans="1:9" s="13" customFormat="1" ht="11.25" customHeight="1" x14ac:dyDescent="0.2">
      <c r="A12" s="24" t="s">
        <v>50</v>
      </c>
      <c r="B12" s="80">
        <v>3.044</v>
      </c>
      <c r="C12" s="81">
        <v>9.1690000000000005</v>
      </c>
      <c r="D12" s="80">
        <v>12.409000000000001</v>
      </c>
      <c r="E12" s="80">
        <v>17.966999999999999</v>
      </c>
      <c r="F12" s="80">
        <v>25.718</v>
      </c>
    </row>
    <row r="13" spans="1:9" s="13" customFormat="1" ht="8.15" customHeight="1" x14ac:dyDescent="0.2">
      <c r="A13" s="6"/>
      <c r="B13" s="82"/>
      <c r="C13" s="83"/>
      <c r="D13" s="82"/>
      <c r="E13" s="82"/>
      <c r="F13" s="82"/>
    </row>
    <row r="14" spans="1:9" s="13" customFormat="1" ht="11.25" customHeight="1" x14ac:dyDescent="0.2">
      <c r="A14" s="6" t="s">
        <v>1</v>
      </c>
      <c r="B14" s="82"/>
      <c r="C14" s="83"/>
      <c r="D14" s="82"/>
      <c r="E14" s="82"/>
      <c r="F14" s="82"/>
    </row>
    <row r="15" spans="1:9" s="13" customFormat="1" ht="11.25" customHeight="1" x14ac:dyDescent="0.2">
      <c r="A15" s="23" t="s">
        <v>79</v>
      </c>
      <c r="B15" s="79">
        <v>0</v>
      </c>
      <c r="C15" s="30">
        <v>0</v>
      </c>
      <c r="D15" s="79">
        <v>0</v>
      </c>
      <c r="E15" s="79">
        <v>0</v>
      </c>
      <c r="F15" s="79">
        <v>0</v>
      </c>
    </row>
    <row r="16" spans="1:9" s="13" customFormat="1" ht="11.25" customHeight="1" x14ac:dyDescent="0.2">
      <c r="A16" s="23" t="s">
        <v>80</v>
      </c>
      <c r="B16" s="79">
        <v>1.1739999999999999</v>
      </c>
      <c r="C16" s="30">
        <v>1.3180000000000001</v>
      </c>
      <c r="D16" s="79">
        <v>1.4450000000000001</v>
      </c>
      <c r="E16" s="79">
        <v>1.252</v>
      </c>
      <c r="F16" s="79">
        <v>1.1679999999999999</v>
      </c>
    </row>
    <row r="17" spans="1:6" s="13" customFormat="1" ht="11.25" customHeight="1" x14ac:dyDescent="0.2">
      <c r="A17" s="23" t="s">
        <v>26</v>
      </c>
      <c r="B17" s="79">
        <v>0</v>
      </c>
      <c r="C17" s="30">
        <v>0</v>
      </c>
      <c r="D17" s="79">
        <v>0</v>
      </c>
      <c r="E17" s="79">
        <v>0</v>
      </c>
      <c r="F17" s="79">
        <v>0</v>
      </c>
    </row>
    <row r="18" spans="1:6" s="13" customFormat="1" ht="11.25" customHeight="1" x14ac:dyDescent="0.2">
      <c r="A18" s="24" t="s">
        <v>50</v>
      </c>
      <c r="B18" s="80">
        <v>1.1739999999999999</v>
      </c>
      <c r="C18" s="81">
        <v>1.3180000000000001</v>
      </c>
      <c r="D18" s="80">
        <v>1.4450000000000001</v>
      </c>
      <c r="E18" s="80">
        <v>1.252</v>
      </c>
      <c r="F18" s="80">
        <v>1.1679999999999999</v>
      </c>
    </row>
    <row r="19" spans="1:6" s="13" customFormat="1" ht="7.5" customHeight="1" x14ac:dyDescent="0.2">
      <c r="A19" s="6"/>
      <c r="B19" s="82"/>
      <c r="C19" s="83"/>
      <c r="D19" s="82"/>
      <c r="E19" s="82"/>
      <c r="F19" s="82"/>
    </row>
    <row r="20" spans="1:6" s="13" customFormat="1" ht="11.25" customHeight="1" x14ac:dyDescent="0.2">
      <c r="A20" s="6" t="s">
        <v>2</v>
      </c>
      <c r="B20" s="82"/>
      <c r="C20" s="83"/>
      <c r="D20" s="82"/>
      <c r="E20" s="82"/>
      <c r="F20" s="82"/>
    </row>
    <row r="21" spans="1:6" s="13" customFormat="1" ht="11.25" customHeight="1" x14ac:dyDescent="0.2">
      <c r="A21" s="23" t="s">
        <v>79</v>
      </c>
      <c r="B21" s="79">
        <v>110.928</v>
      </c>
      <c r="C21" s="30">
        <v>113.485</v>
      </c>
      <c r="D21" s="79">
        <v>127.04900000000001</v>
      </c>
      <c r="E21" s="79">
        <v>110.248</v>
      </c>
      <c r="F21" s="79">
        <v>98.346999999999994</v>
      </c>
    </row>
    <row r="22" spans="1:6" s="13" customFormat="1" ht="11.25" customHeight="1" x14ac:dyDescent="0.2">
      <c r="A22" s="23" t="s">
        <v>80</v>
      </c>
      <c r="B22" s="79">
        <v>1.8049999999999999</v>
      </c>
      <c r="C22" s="30">
        <v>1.651</v>
      </c>
      <c r="D22" s="79">
        <v>1.6919999999999999</v>
      </c>
      <c r="E22" s="79">
        <v>1.734</v>
      </c>
      <c r="F22" s="79">
        <v>1.7689999999999999</v>
      </c>
    </row>
    <row r="23" spans="1:6" s="13" customFormat="1" ht="11.25" customHeight="1" x14ac:dyDescent="0.2">
      <c r="A23" s="23" t="s">
        <v>26</v>
      </c>
      <c r="B23" s="79">
        <v>0</v>
      </c>
      <c r="C23" s="30">
        <v>301.09300000000002</v>
      </c>
      <c r="D23" s="79">
        <v>295.57100000000003</v>
      </c>
      <c r="E23" s="79">
        <v>281.48899999999998</v>
      </c>
      <c r="F23" s="79">
        <v>262.31799999999998</v>
      </c>
    </row>
    <row r="24" spans="1:6" s="13" customFormat="1" ht="11.25" customHeight="1" x14ac:dyDescent="0.2">
      <c r="A24" s="24" t="s">
        <v>50</v>
      </c>
      <c r="B24" s="80">
        <v>112.733</v>
      </c>
      <c r="C24" s="81">
        <v>416.22899999999998</v>
      </c>
      <c r="D24" s="80">
        <v>424.31200000000001</v>
      </c>
      <c r="E24" s="80">
        <v>393.471</v>
      </c>
      <c r="F24" s="80">
        <v>362.43400000000003</v>
      </c>
    </row>
    <row r="25" spans="1:6" s="13" customFormat="1" ht="7" customHeight="1" x14ac:dyDescent="0.2">
      <c r="A25" s="24"/>
      <c r="B25" s="82"/>
      <c r="C25" s="83"/>
      <c r="D25" s="82"/>
      <c r="E25" s="82"/>
      <c r="F25" s="82"/>
    </row>
    <row r="26" spans="1:6" s="13" customFormat="1" ht="11.25" customHeight="1" x14ac:dyDescent="0.25">
      <c r="A26" s="27" t="s">
        <v>81</v>
      </c>
      <c r="B26" s="82"/>
      <c r="C26" s="83"/>
      <c r="D26" s="82"/>
      <c r="E26" s="82"/>
      <c r="F26" s="82"/>
    </row>
    <row r="27" spans="1:6" s="13" customFormat="1" ht="11.25" customHeight="1" x14ac:dyDescent="0.2">
      <c r="A27" s="6" t="s">
        <v>3</v>
      </c>
      <c r="B27" s="82"/>
      <c r="C27" s="83"/>
      <c r="D27" s="82"/>
      <c r="E27" s="82"/>
      <c r="F27" s="82"/>
    </row>
    <row r="28" spans="1:6" s="13" customFormat="1" ht="11.25" customHeight="1" x14ac:dyDescent="0.2">
      <c r="A28" s="23" t="s">
        <v>79</v>
      </c>
      <c r="B28" s="79">
        <v>367.017</v>
      </c>
      <c r="C28" s="30">
        <v>405.81</v>
      </c>
      <c r="D28" s="79">
        <v>436.68599999999998</v>
      </c>
      <c r="E28" s="79">
        <v>454.13099999999997</v>
      </c>
      <c r="F28" s="79">
        <v>472.69900000000001</v>
      </c>
    </row>
    <row r="29" spans="1:6" s="13" customFormat="1" ht="11.25" customHeight="1" x14ac:dyDescent="0.2">
      <c r="A29" s="23" t="s">
        <v>80</v>
      </c>
      <c r="B29" s="79">
        <v>7.7720000000000002</v>
      </c>
      <c r="C29" s="30">
        <v>8.202</v>
      </c>
      <c r="D29" s="79">
        <v>8.3859999999999992</v>
      </c>
      <c r="E29" s="79">
        <v>8.5749999999999993</v>
      </c>
      <c r="F29" s="79">
        <v>8.7469999999999999</v>
      </c>
    </row>
    <row r="30" spans="1:6" s="13" customFormat="1" ht="11.25" customHeight="1" x14ac:dyDescent="0.2">
      <c r="A30" s="23" t="s">
        <v>26</v>
      </c>
      <c r="B30" s="79">
        <v>0</v>
      </c>
      <c r="C30" s="30">
        <v>727.96500000000003</v>
      </c>
      <c r="D30" s="79">
        <v>782.2</v>
      </c>
      <c r="E30" s="79">
        <v>840.77700000000004</v>
      </c>
      <c r="F30" s="79">
        <v>884.47799999999995</v>
      </c>
    </row>
    <row r="31" spans="1:6" s="13" customFormat="1" ht="11.25" customHeight="1" x14ac:dyDescent="0.2">
      <c r="A31" s="24" t="s">
        <v>50</v>
      </c>
      <c r="B31" s="80">
        <v>374.78899999999999</v>
      </c>
      <c r="C31" s="81">
        <v>1141.9770000000001</v>
      </c>
      <c r="D31" s="80">
        <v>1227.2719999999999</v>
      </c>
      <c r="E31" s="80">
        <v>1303.4829999999999</v>
      </c>
      <c r="F31" s="80">
        <v>1365.924</v>
      </c>
    </row>
    <row r="32" spans="1:6" s="13" customFormat="1" ht="7" customHeight="1" x14ac:dyDescent="0.2">
      <c r="A32" s="6"/>
      <c r="B32" s="82"/>
      <c r="C32" s="83"/>
      <c r="D32" s="82"/>
      <c r="E32" s="82"/>
      <c r="F32" s="82"/>
    </row>
    <row r="33" spans="1:6" s="13" customFormat="1" ht="11.25" customHeight="1" x14ac:dyDescent="0.2">
      <c r="A33" s="6" t="s">
        <v>4</v>
      </c>
      <c r="B33" s="82"/>
      <c r="C33" s="83"/>
      <c r="D33" s="82"/>
      <c r="E33" s="82"/>
      <c r="F33" s="82"/>
    </row>
    <row r="34" spans="1:6" s="13" customFormat="1" ht="11.25" customHeight="1" x14ac:dyDescent="0.2">
      <c r="A34" s="23" t="s">
        <v>79</v>
      </c>
      <c r="B34" s="79">
        <v>1.21</v>
      </c>
      <c r="C34" s="30">
        <v>0.89700000000000002</v>
      </c>
      <c r="D34" s="79">
        <v>1.0369999999999999</v>
      </c>
      <c r="E34" s="79">
        <v>1.427</v>
      </c>
      <c r="F34" s="79">
        <v>1.883</v>
      </c>
    </row>
    <row r="35" spans="1:6" s="13" customFormat="1" ht="11.25" customHeight="1" x14ac:dyDescent="0.2">
      <c r="A35" s="23" t="s">
        <v>80</v>
      </c>
      <c r="B35" s="79">
        <v>0.104</v>
      </c>
      <c r="C35" s="30">
        <v>9.6000000000000002E-2</v>
      </c>
      <c r="D35" s="79">
        <v>9.8000000000000004E-2</v>
      </c>
      <c r="E35" s="79">
        <v>0.10100000000000001</v>
      </c>
      <c r="F35" s="79">
        <v>0.10299999999999999</v>
      </c>
    </row>
    <row r="36" spans="1:6" s="13" customFormat="1" ht="11.25" customHeight="1" x14ac:dyDescent="0.2">
      <c r="A36" s="23" t="s">
        <v>26</v>
      </c>
      <c r="B36" s="79">
        <v>0</v>
      </c>
      <c r="C36" s="30">
        <v>0.91</v>
      </c>
      <c r="D36" s="79">
        <v>1.085</v>
      </c>
      <c r="E36" s="79">
        <v>1.2649999999999999</v>
      </c>
      <c r="F36" s="79">
        <v>1.7569999999999999</v>
      </c>
    </row>
    <row r="37" spans="1:6" s="13" customFormat="1" ht="11.25" customHeight="1" x14ac:dyDescent="0.2">
      <c r="A37" s="24" t="s">
        <v>50</v>
      </c>
      <c r="B37" s="80">
        <v>1.3140000000000001</v>
      </c>
      <c r="C37" s="81">
        <v>1.903</v>
      </c>
      <c r="D37" s="80">
        <v>2.2200000000000002</v>
      </c>
      <c r="E37" s="80">
        <v>2.7930000000000001</v>
      </c>
      <c r="F37" s="80">
        <v>3.7429999999999999</v>
      </c>
    </row>
    <row r="38" spans="1:6" s="13" customFormat="1" ht="7" customHeight="1" x14ac:dyDescent="0.2">
      <c r="A38" s="23"/>
      <c r="B38" s="82"/>
      <c r="C38" s="83"/>
      <c r="D38" s="82"/>
      <c r="E38" s="82"/>
      <c r="F38" s="82"/>
    </row>
    <row r="39" spans="1:6" s="13" customFormat="1" ht="11.25" customHeight="1" x14ac:dyDescent="0.2">
      <c r="A39" s="6" t="s">
        <v>5</v>
      </c>
      <c r="B39" s="82"/>
      <c r="C39" s="83"/>
      <c r="D39" s="82"/>
      <c r="E39" s="82"/>
      <c r="F39" s="82"/>
    </row>
    <row r="40" spans="1:6" s="13" customFormat="1" ht="11.25" customHeight="1" x14ac:dyDescent="0.2">
      <c r="A40" s="23" t="s">
        <v>79</v>
      </c>
      <c r="B40" s="79">
        <v>0.55200000000000005</v>
      </c>
      <c r="C40" s="30">
        <v>0.55700000000000005</v>
      </c>
      <c r="D40" s="79">
        <v>0.57899999999999996</v>
      </c>
      <c r="E40" s="79">
        <v>0.59099999999999997</v>
      </c>
      <c r="F40" s="79">
        <v>0.63200000000000001</v>
      </c>
    </row>
    <row r="41" spans="1:6" s="13" customFormat="1" ht="11.25" customHeight="1" x14ac:dyDescent="0.2">
      <c r="A41" s="23" t="s">
        <v>80</v>
      </c>
      <c r="B41" s="79">
        <v>6.0999999999999999E-2</v>
      </c>
      <c r="C41" s="30">
        <v>6.7000000000000004E-2</v>
      </c>
      <c r="D41" s="79">
        <v>6.9000000000000006E-2</v>
      </c>
      <c r="E41" s="79">
        <v>7.0000000000000007E-2</v>
      </c>
      <c r="F41" s="79">
        <v>7.1999999999999995E-2</v>
      </c>
    </row>
    <row r="42" spans="1:6" s="13" customFormat="1" ht="11.25" customHeight="1" x14ac:dyDescent="0.2">
      <c r="A42" s="23" t="s">
        <v>26</v>
      </c>
      <c r="B42" s="79">
        <v>0</v>
      </c>
      <c r="C42" s="30">
        <v>0.437</v>
      </c>
      <c r="D42" s="79">
        <v>0.32500000000000001</v>
      </c>
      <c r="E42" s="79">
        <v>0.46899999999999997</v>
      </c>
      <c r="F42" s="79">
        <v>0.36199999999999999</v>
      </c>
    </row>
    <row r="43" spans="1:6" s="13" customFormat="1" ht="11.25" customHeight="1" x14ac:dyDescent="0.2">
      <c r="A43" s="24" t="s">
        <v>50</v>
      </c>
      <c r="B43" s="80">
        <v>0.61299999999999999</v>
      </c>
      <c r="C43" s="81">
        <v>1.0609999999999999</v>
      </c>
      <c r="D43" s="80">
        <v>0.97299999999999998</v>
      </c>
      <c r="E43" s="80">
        <v>1.1299999999999999</v>
      </c>
      <c r="F43" s="80">
        <v>1.0660000000000001</v>
      </c>
    </row>
    <row r="44" spans="1:6" s="13" customFormat="1" ht="7" customHeight="1" x14ac:dyDescent="0.2">
      <c r="A44" s="6"/>
      <c r="B44" s="82"/>
      <c r="C44" s="83"/>
      <c r="D44" s="82"/>
      <c r="E44" s="82"/>
      <c r="F44" s="82"/>
    </row>
    <row r="45" spans="1:6" s="13" customFormat="1" ht="11.25" customHeight="1" x14ac:dyDescent="0.2">
      <c r="A45" s="26" t="s">
        <v>82</v>
      </c>
      <c r="B45" s="82"/>
      <c r="C45" s="83"/>
      <c r="D45" s="82"/>
      <c r="E45" s="82"/>
      <c r="F45" s="82"/>
    </row>
    <row r="46" spans="1:6" s="13" customFormat="1" ht="11.25" customHeight="1" x14ac:dyDescent="0.2">
      <c r="A46" s="6" t="s">
        <v>83</v>
      </c>
      <c r="B46" s="82"/>
      <c r="C46" s="83"/>
      <c r="D46" s="82"/>
      <c r="E46" s="82"/>
      <c r="F46" s="82"/>
    </row>
    <row r="47" spans="1:6" s="13" customFormat="1" ht="11.25" customHeight="1" x14ac:dyDescent="0.2">
      <c r="A47" s="23" t="s">
        <v>79</v>
      </c>
      <c r="B47" s="79">
        <v>17.742999999999999</v>
      </c>
      <c r="C47" s="30">
        <v>17.300999999999998</v>
      </c>
      <c r="D47" s="79">
        <v>21.779</v>
      </c>
      <c r="E47" s="79">
        <v>22.026</v>
      </c>
      <c r="F47" s="79">
        <v>22.891999999999999</v>
      </c>
    </row>
    <row r="48" spans="1:6" s="13" customFormat="1" ht="11.25" customHeight="1" x14ac:dyDescent="0.2">
      <c r="A48" s="23" t="s">
        <v>80</v>
      </c>
      <c r="B48" s="79">
        <v>0.69799999999999995</v>
      </c>
      <c r="C48" s="30">
        <v>0.69799999999999995</v>
      </c>
      <c r="D48" s="79">
        <v>0.70499999999999996</v>
      </c>
      <c r="E48" s="79">
        <v>0.71299999999999997</v>
      </c>
      <c r="F48" s="79">
        <v>0.72</v>
      </c>
    </row>
    <row r="49" spans="1:6" s="13" customFormat="1" ht="11.25" customHeight="1" x14ac:dyDescent="0.2">
      <c r="A49" s="23" t="s">
        <v>26</v>
      </c>
      <c r="B49" s="79">
        <v>0</v>
      </c>
      <c r="C49" s="30">
        <v>26.943000000000001</v>
      </c>
      <c r="D49" s="79">
        <v>32.484000000000002</v>
      </c>
      <c r="E49" s="79">
        <v>34.648000000000003</v>
      </c>
      <c r="F49" s="79">
        <v>35.816000000000003</v>
      </c>
    </row>
    <row r="50" spans="1:6" s="13" customFormat="1" ht="11.25" customHeight="1" x14ac:dyDescent="0.2">
      <c r="A50" s="24" t="s">
        <v>50</v>
      </c>
      <c r="B50" s="80">
        <v>18.440999999999999</v>
      </c>
      <c r="C50" s="81">
        <v>44.942</v>
      </c>
      <c r="D50" s="80">
        <v>54.968000000000004</v>
      </c>
      <c r="E50" s="80">
        <v>57.387</v>
      </c>
      <c r="F50" s="80">
        <v>59.427999999999997</v>
      </c>
    </row>
    <row r="51" spans="1:6" s="13" customFormat="1" ht="7.5" customHeight="1" x14ac:dyDescent="0.2">
      <c r="A51" s="6"/>
      <c r="B51" s="82"/>
      <c r="C51" s="83"/>
      <c r="D51" s="82"/>
      <c r="E51" s="82"/>
      <c r="F51" s="82"/>
    </row>
    <row r="52" spans="1:6" s="13" customFormat="1" ht="10" x14ac:dyDescent="0.2">
      <c r="A52" s="6" t="s">
        <v>7</v>
      </c>
      <c r="B52" s="82"/>
      <c r="C52" s="83"/>
      <c r="D52" s="82"/>
      <c r="E52" s="82"/>
      <c r="F52" s="82"/>
    </row>
    <row r="53" spans="1:6" s="13" customFormat="1" ht="11.25" customHeight="1" x14ac:dyDescent="0.2">
      <c r="A53" s="23" t="s">
        <v>79</v>
      </c>
      <c r="B53" s="79">
        <v>0</v>
      </c>
      <c r="C53" s="30">
        <v>0</v>
      </c>
      <c r="D53" s="79">
        <v>0</v>
      </c>
      <c r="E53" s="79">
        <v>0</v>
      </c>
      <c r="F53" s="79">
        <v>0.17799999999999999</v>
      </c>
    </row>
    <row r="54" spans="1:6" s="13" customFormat="1" ht="11.25" customHeight="1" x14ac:dyDescent="0.2">
      <c r="A54" s="23" t="s">
        <v>80</v>
      </c>
      <c r="B54" s="79">
        <v>0.14000000000000001</v>
      </c>
      <c r="C54" s="30">
        <v>0.14000000000000001</v>
      </c>
      <c r="D54" s="79">
        <v>0.14099999999999999</v>
      </c>
      <c r="E54" s="79">
        <v>0.14299999999999999</v>
      </c>
      <c r="F54" s="79">
        <v>0.14399999999999999</v>
      </c>
    </row>
    <row r="55" spans="1:6" s="13" customFormat="1" ht="11.25" customHeight="1" x14ac:dyDescent="0.2">
      <c r="A55" s="23" t="s">
        <v>26</v>
      </c>
      <c r="B55" s="79">
        <v>0</v>
      </c>
      <c r="C55" s="30">
        <v>0</v>
      </c>
      <c r="D55" s="79">
        <v>0</v>
      </c>
      <c r="E55" s="79">
        <v>0</v>
      </c>
      <c r="F55" s="79">
        <v>0.3</v>
      </c>
    </row>
    <row r="56" spans="1:6" s="13" customFormat="1" ht="11.25" customHeight="1" x14ac:dyDescent="0.2">
      <c r="A56" s="24" t="s">
        <v>50</v>
      </c>
      <c r="B56" s="80">
        <v>0.14000000000000001</v>
      </c>
      <c r="C56" s="81">
        <v>0.14000000000000001</v>
      </c>
      <c r="D56" s="80">
        <v>0.14099999999999999</v>
      </c>
      <c r="E56" s="80">
        <v>0.14299999999999999</v>
      </c>
      <c r="F56" s="80">
        <v>0.622</v>
      </c>
    </row>
    <row r="57" spans="1:6" s="13" customFormat="1" ht="7" customHeight="1" x14ac:dyDescent="0.2">
      <c r="A57" s="24"/>
      <c r="B57" s="84"/>
      <c r="C57" s="85"/>
      <c r="D57" s="84"/>
      <c r="E57" s="84"/>
      <c r="F57" s="84"/>
    </row>
    <row r="58" spans="1:6" s="13" customFormat="1" ht="10" x14ac:dyDescent="0.2">
      <c r="A58" s="6" t="s">
        <v>9</v>
      </c>
      <c r="B58" s="82"/>
      <c r="C58" s="83"/>
      <c r="D58" s="82"/>
      <c r="E58" s="82"/>
      <c r="F58" s="82"/>
    </row>
    <row r="59" spans="1:6" s="13" customFormat="1" ht="11.25" customHeight="1" x14ac:dyDescent="0.2">
      <c r="A59" s="23" t="s">
        <v>79</v>
      </c>
      <c r="B59" s="79">
        <v>9.2579999999999991</v>
      </c>
      <c r="C59" s="30">
        <v>16.221</v>
      </c>
      <c r="D59" s="79">
        <v>23.93</v>
      </c>
      <c r="E59" s="79">
        <v>30.821999999999999</v>
      </c>
      <c r="F59" s="79">
        <v>39.783999999999999</v>
      </c>
    </row>
    <row r="60" spans="1:6" s="13" customFormat="1" ht="11.25" customHeight="1" x14ac:dyDescent="0.2">
      <c r="A60" s="23" t="s">
        <v>80</v>
      </c>
      <c r="B60" s="79">
        <v>0.86799999999999999</v>
      </c>
      <c r="C60" s="30">
        <v>0.88900000000000001</v>
      </c>
      <c r="D60" s="79">
        <v>0.91100000000000003</v>
      </c>
      <c r="E60" s="79">
        <v>0.93400000000000005</v>
      </c>
      <c r="F60" s="79">
        <v>0.95799999999999996</v>
      </c>
    </row>
    <row r="61" spans="1:6" s="13" customFormat="1" ht="11.25" customHeight="1" x14ac:dyDescent="0.2">
      <c r="A61" s="23" t="s">
        <v>26</v>
      </c>
      <c r="B61" s="79">
        <v>0</v>
      </c>
      <c r="C61" s="30">
        <v>25.34</v>
      </c>
      <c r="D61" s="79">
        <v>38.503999999999998</v>
      </c>
      <c r="E61" s="79">
        <v>50.923999999999999</v>
      </c>
      <c r="F61" s="79">
        <v>65.701999999999998</v>
      </c>
    </row>
    <row r="62" spans="1:6" s="13" customFormat="1" ht="11.25" customHeight="1" x14ac:dyDescent="0.2">
      <c r="A62" s="24" t="s">
        <v>50</v>
      </c>
      <c r="B62" s="80">
        <v>10.125999999999999</v>
      </c>
      <c r="C62" s="81">
        <v>42.45</v>
      </c>
      <c r="D62" s="80">
        <v>63.344999999999999</v>
      </c>
      <c r="E62" s="80">
        <v>82.68</v>
      </c>
      <c r="F62" s="80">
        <v>106.444</v>
      </c>
    </row>
    <row r="63" spans="1:6" s="13" customFormat="1" ht="8.15" customHeight="1" x14ac:dyDescent="0.2">
      <c r="A63" s="130"/>
      <c r="B63" s="131"/>
      <c r="C63" s="134"/>
      <c r="D63" s="131"/>
      <c r="E63" s="131"/>
      <c r="F63" s="131"/>
    </row>
    <row r="64" spans="1:6" s="13" customFormat="1" ht="11.25" customHeight="1" x14ac:dyDescent="0.2">
      <c r="A64" s="13" t="s">
        <v>76</v>
      </c>
      <c r="B64" s="28" t="s">
        <v>41</v>
      </c>
      <c r="C64" s="29" t="s">
        <v>42</v>
      </c>
      <c r="D64" s="28" t="s">
        <v>70</v>
      </c>
      <c r="E64" s="28" t="s">
        <v>71</v>
      </c>
      <c r="F64" s="28" t="s">
        <v>72</v>
      </c>
    </row>
    <row r="65" spans="1:6" s="13" customFormat="1" ht="20" x14ac:dyDescent="0.2">
      <c r="B65" s="28" t="s">
        <v>73</v>
      </c>
      <c r="C65" s="29" t="s">
        <v>84</v>
      </c>
      <c r="D65" s="129" t="s">
        <v>75</v>
      </c>
      <c r="E65" s="129" t="s">
        <v>75</v>
      </c>
      <c r="F65" s="129" t="s">
        <v>75</v>
      </c>
    </row>
    <row r="66" spans="1:6" s="13" customFormat="1" ht="11.25" customHeight="1" x14ac:dyDescent="0.2">
      <c r="B66" s="28" t="s">
        <v>47</v>
      </c>
      <c r="C66" s="30" t="s">
        <v>47</v>
      </c>
      <c r="D66" s="28" t="s">
        <v>47</v>
      </c>
      <c r="E66" s="28" t="s">
        <v>47</v>
      </c>
      <c r="F66" s="28" t="s">
        <v>47</v>
      </c>
    </row>
    <row r="67" spans="1:6" s="13" customFormat="1" ht="10" x14ac:dyDescent="0.2">
      <c r="A67" s="6" t="s">
        <v>8</v>
      </c>
      <c r="B67" s="15"/>
      <c r="C67" s="30"/>
      <c r="D67" s="15"/>
      <c r="E67" s="15"/>
      <c r="F67" s="15"/>
    </row>
    <row r="68" spans="1:6" s="13" customFormat="1" ht="11.25" customHeight="1" x14ac:dyDescent="0.2">
      <c r="A68" s="23" t="s">
        <v>79</v>
      </c>
      <c r="B68" s="79">
        <v>79.537999999999997</v>
      </c>
      <c r="C68" s="30">
        <v>115.121</v>
      </c>
      <c r="D68" s="79">
        <v>97.820999999999998</v>
      </c>
      <c r="E68" s="79">
        <v>108.39</v>
      </c>
      <c r="F68" s="79">
        <v>110.851</v>
      </c>
    </row>
    <row r="69" spans="1:6" s="13" customFormat="1" ht="11.25" customHeight="1" x14ac:dyDescent="0.2">
      <c r="A69" s="23" t="s">
        <v>80</v>
      </c>
      <c r="B69" s="79">
        <v>2.9830000000000001</v>
      </c>
      <c r="C69" s="30">
        <v>3.0569999999999999</v>
      </c>
      <c r="D69" s="79">
        <v>3.1339999999999999</v>
      </c>
      <c r="E69" s="79">
        <v>3.2120000000000002</v>
      </c>
      <c r="F69" s="79">
        <v>3.2919999999999998</v>
      </c>
    </row>
    <row r="70" spans="1:6" s="13" customFormat="1" ht="11.25" customHeight="1" x14ac:dyDescent="0.2">
      <c r="A70" s="23" t="s">
        <v>26</v>
      </c>
      <c r="B70" s="79">
        <v>0</v>
      </c>
      <c r="C70" s="30">
        <v>210.68100000000001</v>
      </c>
      <c r="D70" s="79">
        <v>202.59100000000001</v>
      </c>
      <c r="E70" s="79">
        <v>209.73400000000001</v>
      </c>
      <c r="F70" s="79">
        <v>218.63399999999999</v>
      </c>
    </row>
    <row r="71" spans="1:6" s="13" customFormat="1" ht="11.25" customHeight="1" x14ac:dyDescent="0.2">
      <c r="A71" s="24" t="s">
        <v>50</v>
      </c>
      <c r="B71" s="80">
        <v>82.521000000000001</v>
      </c>
      <c r="C71" s="81">
        <v>328.85899999999998</v>
      </c>
      <c r="D71" s="80">
        <v>303.54599999999999</v>
      </c>
      <c r="E71" s="80">
        <v>321.33600000000001</v>
      </c>
      <c r="F71" s="80">
        <v>332.77699999999999</v>
      </c>
    </row>
    <row r="72" spans="1:6" s="13" customFormat="1" ht="7" customHeight="1" x14ac:dyDescent="0.2">
      <c r="A72" s="24"/>
      <c r="B72" s="84"/>
      <c r="C72" s="85"/>
      <c r="D72" s="84"/>
      <c r="E72" s="84"/>
      <c r="F72" s="84"/>
    </row>
    <row r="73" spans="1:6" s="13" customFormat="1" ht="10" x14ac:dyDescent="0.2">
      <c r="A73" s="6" t="s">
        <v>6</v>
      </c>
      <c r="B73" s="82"/>
      <c r="C73" s="83"/>
      <c r="D73" s="82"/>
      <c r="E73" s="82"/>
      <c r="F73" s="82"/>
    </row>
    <row r="74" spans="1:6" s="13" customFormat="1" ht="11.25" customHeight="1" x14ac:dyDescent="0.2">
      <c r="A74" s="23" t="s">
        <v>79</v>
      </c>
      <c r="B74" s="79">
        <v>14.605</v>
      </c>
      <c r="C74" s="30">
        <v>16.154</v>
      </c>
      <c r="D74" s="79">
        <v>18.754000000000001</v>
      </c>
      <c r="E74" s="79">
        <v>20.190000000000001</v>
      </c>
      <c r="F74" s="79">
        <v>21.46</v>
      </c>
    </row>
    <row r="75" spans="1:6" s="13" customFormat="1" ht="11.25" customHeight="1" x14ac:dyDescent="0.2">
      <c r="A75" s="23" t="s">
        <v>80</v>
      </c>
      <c r="B75" s="79">
        <v>0.65900000000000003</v>
      </c>
      <c r="C75" s="30">
        <v>0.69</v>
      </c>
      <c r="D75" s="79">
        <v>0.70399999999999996</v>
      </c>
      <c r="E75" s="79">
        <v>0.71799999999999997</v>
      </c>
      <c r="F75" s="79">
        <v>0.73199999999999998</v>
      </c>
    </row>
    <row r="76" spans="1:6" s="13" customFormat="1" ht="11.25" customHeight="1" x14ac:dyDescent="0.2">
      <c r="A76" s="23" t="s">
        <v>26</v>
      </c>
      <c r="B76" s="79">
        <v>0</v>
      </c>
      <c r="C76" s="30">
        <v>27.593</v>
      </c>
      <c r="D76" s="79">
        <v>31.683</v>
      </c>
      <c r="E76" s="79">
        <v>34.704999999999998</v>
      </c>
      <c r="F76" s="79">
        <v>36.999000000000002</v>
      </c>
    </row>
    <row r="77" spans="1:6" s="13" customFormat="1" ht="11.25" customHeight="1" x14ac:dyDescent="0.2">
      <c r="A77" s="24" t="s">
        <v>50</v>
      </c>
      <c r="B77" s="80">
        <v>15.263999999999999</v>
      </c>
      <c r="C77" s="81">
        <v>44.436999999999998</v>
      </c>
      <c r="D77" s="80">
        <v>51.140999999999998</v>
      </c>
      <c r="E77" s="80">
        <v>55.613</v>
      </c>
      <c r="F77" s="80">
        <v>59.191000000000003</v>
      </c>
    </row>
    <row r="78" spans="1:6" s="13" customFormat="1" ht="7.5" customHeight="1" x14ac:dyDescent="0.2">
      <c r="A78" s="6"/>
      <c r="B78" s="82"/>
      <c r="C78" s="83"/>
      <c r="D78" s="82"/>
      <c r="E78" s="82"/>
      <c r="F78" s="82"/>
    </row>
    <row r="79" spans="1:6" s="13" customFormat="1" ht="11.25" hidden="1" customHeight="1" x14ac:dyDescent="0.2">
      <c r="A79" s="6" t="s">
        <v>85</v>
      </c>
      <c r="B79" s="82"/>
      <c r="C79" s="83"/>
      <c r="D79" s="82"/>
      <c r="E79" s="82"/>
      <c r="F79" s="82"/>
    </row>
    <row r="80" spans="1:6" s="13" customFormat="1" ht="11.25" hidden="1" customHeight="1" x14ac:dyDescent="0.2">
      <c r="A80" s="23" t="s">
        <v>79</v>
      </c>
      <c r="B80" s="82"/>
      <c r="C80" s="83"/>
      <c r="D80" s="82"/>
      <c r="E80" s="82"/>
      <c r="F80" s="82"/>
    </row>
    <row r="81" spans="1:6" s="13" customFormat="1" ht="11.25" hidden="1" customHeight="1" x14ac:dyDescent="0.2">
      <c r="A81" s="23" t="s">
        <v>80</v>
      </c>
      <c r="B81" s="82"/>
      <c r="C81" s="83"/>
      <c r="D81" s="82"/>
      <c r="E81" s="82"/>
      <c r="F81" s="82"/>
    </row>
    <row r="82" spans="1:6" s="13" customFormat="1" ht="11.25" hidden="1" customHeight="1" x14ac:dyDescent="0.2">
      <c r="A82" s="23" t="s">
        <v>26</v>
      </c>
      <c r="B82" s="82"/>
      <c r="C82" s="83"/>
      <c r="D82" s="82"/>
      <c r="E82" s="82"/>
      <c r="F82" s="82"/>
    </row>
    <row r="83" spans="1:6" s="13" customFormat="1" ht="11.25" hidden="1" customHeight="1" x14ac:dyDescent="0.2">
      <c r="A83" s="24" t="s">
        <v>50</v>
      </c>
      <c r="B83" s="87"/>
      <c r="C83" s="88"/>
      <c r="D83" s="87"/>
      <c r="E83" s="87"/>
      <c r="F83" s="87"/>
    </row>
    <row r="84" spans="1:6" s="13" customFormat="1" ht="8.15" hidden="1" customHeight="1" x14ac:dyDescent="0.2">
      <c r="A84" s="25"/>
      <c r="B84" s="82"/>
      <c r="C84" s="83"/>
      <c r="D84" s="82"/>
      <c r="E84" s="82"/>
      <c r="F84" s="82"/>
    </row>
    <row r="85" spans="1:6" s="13" customFormat="1" ht="11.25" customHeight="1" x14ac:dyDescent="0.2">
      <c r="A85" s="26" t="s">
        <v>86</v>
      </c>
      <c r="B85" s="82"/>
      <c r="C85" s="83"/>
      <c r="D85" s="82"/>
      <c r="E85" s="82"/>
      <c r="F85" s="82"/>
    </row>
    <row r="86" spans="1:6" s="13" customFormat="1" ht="11.25" customHeight="1" x14ac:dyDescent="0.2">
      <c r="A86" s="6" t="s">
        <v>87</v>
      </c>
      <c r="B86" s="82"/>
      <c r="C86" s="83"/>
      <c r="D86" s="82"/>
      <c r="E86" s="82"/>
      <c r="F86" s="82"/>
    </row>
    <row r="87" spans="1:6" s="13" customFormat="1" ht="11.25" customHeight="1" x14ac:dyDescent="0.2">
      <c r="A87" s="23" t="s">
        <v>79</v>
      </c>
      <c r="B87" s="79">
        <v>15.779</v>
      </c>
      <c r="C87" s="30">
        <v>23.759</v>
      </c>
      <c r="D87" s="79">
        <v>27.663</v>
      </c>
      <c r="E87" s="79">
        <v>23.71</v>
      </c>
      <c r="F87" s="79">
        <v>22.686</v>
      </c>
    </row>
    <row r="88" spans="1:6" s="13" customFormat="1" ht="11.25" customHeight="1" x14ac:dyDescent="0.2">
      <c r="A88" s="23" t="s">
        <v>80</v>
      </c>
      <c r="B88" s="79">
        <v>8.1489999999999991</v>
      </c>
      <c r="C88" s="30">
        <v>8.3550000000000004</v>
      </c>
      <c r="D88" s="79">
        <v>8.484</v>
      </c>
      <c r="E88" s="79">
        <v>8.7149999999999999</v>
      </c>
      <c r="F88" s="79">
        <v>8.9329999999999998</v>
      </c>
    </row>
    <row r="89" spans="1:6" s="13" customFormat="1" ht="11.25" customHeight="1" x14ac:dyDescent="0.2">
      <c r="A89" s="23" t="s">
        <v>26</v>
      </c>
      <c r="B89" s="79">
        <v>27.934999999999999</v>
      </c>
      <c r="C89" s="30">
        <v>54.215000000000003</v>
      </c>
      <c r="D89" s="79">
        <v>41.579000000000001</v>
      </c>
      <c r="E89" s="79">
        <v>73.41</v>
      </c>
      <c r="F89" s="79">
        <v>66.492999999999995</v>
      </c>
    </row>
    <row r="90" spans="1:6" s="13" customFormat="1" ht="11.25" customHeight="1" x14ac:dyDescent="0.2">
      <c r="A90" s="24" t="s">
        <v>50</v>
      </c>
      <c r="B90" s="80">
        <v>51.863</v>
      </c>
      <c r="C90" s="81">
        <v>86.328999999999994</v>
      </c>
      <c r="D90" s="80">
        <v>77.725999999999999</v>
      </c>
      <c r="E90" s="80">
        <v>105.83499999999999</v>
      </c>
      <c r="F90" s="80">
        <v>98.111999999999995</v>
      </c>
    </row>
    <row r="91" spans="1:6" s="13" customFormat="1" ht="7" customHeight="1" x14ac:dyDescent="0.2">
      <c r="A91" s="25"/>
      <c r="B91" s="82"/>
      <c r="C91" s="83"/>
      <c r="D91" s="82"/>
      <c r="E91" s="82"/>
      <c r="F91" s="82"/>
    </row>
    <row r="92" spans="1:6" s="13" customFormat="1" ht="11.25" customHeight="1" x14ac:dyDescent="0.2">
      <c r="A92" s="6" t="s">
        <v>10</v>
      </c>
      <c r="B92" s="82"/>
      <c r="C92" s="83"/>
      <c r="D92" s="82"/>
      <c r="E92" s="82"/>
      <c r="F92" s="82"/>
    </row>
    <row r="93" spans="1:6" s="13" customFormat="1" ht="11.25" customHeight="1" x14ac:dyDescent="0.2">
      <c r="A93" s="23" t="s">
        <v>79</v>
      </c>
      <c r="B93" s="79">
        <v>8.0939999999999994</v>
      </c>
      <c r="C93" s="30">
        <v>6.8239999999999998</v>
      </c>
      <c r="D93" s="79">
        <v>7.2210000000000001</v>
      </c>
      <c r="E93" s="79">
        <v>7.5650000000000004</v>
      </c>
      <c r="F93" s="79">
        <v>7.7869999999999999</v>
      </c>
    </row>
    <row r="94" spans="1:6" s="13" customFormat="1" ht="11.25" customHeight="1" x14ac:dyDescent="0.2">
      <c r="A94" s="23" t="s">
        <v>80</v>
      </c>
      <c r="B94" s="79">
        <v>0.22600000000000001</v>
      </c>
      <c r="C94" s="30">
        <v>0.22900000000000001</v>
      </c>
      <c r="D94" s="79">
        <v>0.23100000000000001</v>
      </c>
      <c r="E94" s="79">
        <v>0.23300000000000001</v>
      </c>
      <c r="F94" s="79">
        <v>0.23499999999999999</v>
      </c>
    </row>
    <row r="95" spans="1:6" s="13" customFormat="1" ht="11.25" customHeight="1" x14ac:dyDescent="0.2">
      <c r="A95" s="23" t="s">
        <v>26</v>
      </c>
      <c r="B95" s="79">
        <v>0</v>
      </c>
      <c r="C95" s="30">
        <v>14.164</v>
      </c>
      <c r="D95" s="79">
        <v>11.941000000000001</v>
      </c>
      <c r="E95" s="79">
        <v>12.637</v>
      </c>
      <c r="F95" s="79">
        <v>13.24</v>
      </c>
    </row>
    <row r="96" spans="1:6" s="13" customFormat="1" ht="11.25" customHeight="1" x14ac:dyDescent="0.2">
      <c r="A96" s="24" t="s">
        <v>50</v>
      </c>
      <c r="B96" s="80">
        <v>8.32</v>
      </c>
      <c r="C96" s="81">
        <v>21.216999999999999</v>
      </c>
      <c r="D96" s="80">
        <v>19.393000000000001</v>
      </c>
      <c r="E96" s="80">
        <v>20.434999999999999</v>
      </c>
      <c r="F96" s="80">
        <v>21.262</v>
      </c>
    </row>
    <row r="97" spans="1:6" s="13" customFormat="1" ht="8.15" customHeight="1" x14ac:dyDescent="0.2">
      <c r="A97" s="6"/>
      <c r="B97" s="82"/>
      <c r="C97" s="83"/>
      <c r="D97" s="82"/>
      <c r="E97" s="82"/>
      <c r="F97" s="82"/>
    </row>
    <row r="98" spans="1:6" s="13" customFormat="1" ht="11.25" customHeight="1" x14ac:dyDescent="0.2">
      <c r="A98" s="6" t="s">
        <v>11</v>
      </c>
      <c r="B98" s="82"/>
      <c r="C98" s="83"/>
      <c r="D98" s="82"/>
      <c r="E98" s="82"/>
      <c r="F98" s="82"/>
    </row>
    <row r="99" spans="1:6" s="13" customFormat="1" ht="11.25" customHeight="1" x14ac:dyDescent="0.2">
      <c r="A99" s="23" t="s">
        <v>79</v>
      </c>
      <c r="B99" s="79">
        <v>9.7200000000000006</v>
      </c>
      <c r="C99" s="30">
        <v>9.5640000000000001</v>
      </c>
      <c r="D99" s="79">
        <v>9.391</v>
      </c>
      <c r="E99" s="79">
        <v>10.002000000000001</v>
      </c>
      <c r="F99" s="79">
        <v>9.0250000000000004</v>
      </c>
    </row>
    <row r="100" spans="1:6" s="13" customFormat="1" ht="11.25" customHeight="1" x14ac:dyDescent="0.2">
      <c r="A100" s="23" t="s">
        <v>26</v>
      </c>
      <c r="B100" s="79">
        <v>16.669</v>
      </c>
      <c r="C100" s="30">
        <v>17.010999999999999</v>
      </c>
      <c r="D100" s="79">
        <v>16.736999999999998</v>
      </c>
      <c r="E100" s="79">
        <v>16.434000000000001</v>
      </c>
      <c r="F100" s="79">
        <v>17.503</v>
      </c>
    </row>
    <row r="101" spans="1:6" s="13" customFormat="1" ht="10" x14ac:dyDescent="0.2">
      <c r="A101" s="24" t="s">
        <v>50</v>
      </c>
      <c r="B101" s="80">
        <v>26.388999999999999</v>
      </c>
      <c r="C101" s="81">
        <v>26.574999999999999</v>
      </c>
      <c r="D101" s="80">
        <v>26.128</v>
      </c>
      <c r="E101" s="80">
        <v>26.436</v>
      </c>
      <c r="F101" s="80">
        <v>26.527999999999999</v>
      </c>
    </row>
    <row r="102" spans="1:6" s="13" customFormat="1" ht="7.5" customHeight="1" x14ac:dyDescent="0.2">
      <c r="B102" s="86"/>
      <c r="C102" s="89"/>
      <c r="D102" s="86"/>
      <c r="E102" s="86"/>
      <c r="F102" s="86"/>
    </row>
    <row r="103" spans="1:6" s="13" customFormat="1" ht="10" x14ac:dyDescent="0.2">
      <c r="A103" s="6" t="s">
        <v>12</v>
      </c>
      <c r="B103" s="82"/>
      <c r="C103" s="83"/>
      <c r="D103" s="82"/>
      <c r="E103" s="82"/>
      <c r="F103" s="82"/>
    </row>
    <row r="104" spans="1:6" s="13" customFormat="1" ht="11.25" customHeight="1" x14ac:dyDescent="0.2">
      <c r="A104" s="23" t="s">
        <v>79</v>
      </c>
      <c r="B104" s="79">
        <v>23.396000000000001</v>
      </c>
      <c r="C104" s="30">
        <v>24.029</v>
      </c>
      <c r="D104" s="79">
        <v>29.15</v>
      </c>
      <c r="E104" s="79">
        <v>30.033000000000001</v>
      </c>
      <c r="F104" s="79">
        <v>29.555</v>
      </c>
    </row>
    <row r="105" spans="1:6" s="13" customFormat="1" ht="11.25" customHeight="1" x14ac:dyDescent="0.2">
      <c r="A105" s="23" t="s">
        <v>26</v>
      </c>
      <c r="B105" s="79">
        <v>572.08299999999997</v>
      </c>
      <c r="C105" s="30">
        <v>63.531999999999996</v>
      </c>
      <c r="D105" s="79">
        <v>64.84</v>
      </c>
      <c r="E105" s="79">
        <v>66.793999999999997</v>
      </c>
      <c r="F105" s="79">
        <v>68.679000000000002</v>
      </c>
    </row>
    <row r="106" spans="1:6" s="13" customFormat="1" ht="11.25" customHeight="1" x14ac:dyDescent="0.2">
      <c r="A106" s="24" t="s">
        <v>50</v>
      </c>
      <c r="B106" s="80">
        <v>595.47900000000004</v>
      </c>
      <c r="C106" s="81">
        <v>87.561000000000007</v>
      </c>
      <c r="D106" s="80">
        <v>93.99</v>
      </c>
      <c r="E106" s="80">
        <v>96.826999999999998</v>
      </c>
      <c r="F106" s="80">
        <v>98.233999999999995</v>
      </c>
    </row>
    <row r="107" spans="1:6" s="13" customFormat="1" ht="7.5" customHeight="1" x14ac:dyDescent="0.2">
      <c r="A107" s="6"/>
      <c r="B107" s="82"/>
      <c r="C107" s="83"/>
      <c r="D107" s="82"/>
      <c r="E107" s="82"/>
      <c r="F107" s="82"/>
    </row>
    <row r="108" spans="1:6" s="13" customFormat="1" ht="11.25" customHeight="1" x14ac:dyDescent="0.2">
      <c r="A108" s="47" t="s">
        <v>13</v>
      </c>
      <c r="B108" s="82"/>
      <c r="C108" s="83"/>
      <c r="D108" s="82"/>
      <c r="E108" s="82"/>
      <c r="F108" s="82"/>
    </row>
    <row r="109" spans="1:6" s="13" customFormat="1" ht="11.25" customHeight="1" x14ac:dyDescent="0.2">
      <c r="A109" s="23" t="s">
        <v>79</v>
      </c>
      <c r="B109" s="79">
        <v>0</v>
      </c>
      <c r="C109" s="30">
        <v>0</v>
      </c>
      <c r="D109" s="79">
        <v>1.5489999999999999</v>
      </c>
      <c r="E109" s="79">
        <v>1.1890000000000001</v>
      </c>
      <c r="F109" s="79">
        <v>2.363</v>
      </c>
    </row>
    <row r="110" spans="1:6" s="13" customFormat="1" ht="11.25" customHeight="1" x14ac:dyDescent="0.2">
      <c r="A110" s="23" t="s">
        <v>80</v>
      </c>
      <c r="B110" s="79">
        <v>0.255</v>
      </c>
      <c r="C110" s="30">
        <v>0.39</v>
      </c>
      <c r="D110" s="79">
        <v>0.52900000000000003</v>
      </c>
      <c r="E110" s="79">
        <v>0.67</v>
      </c>
      <c r="F110" s="79">
        <v>0.16</v>
      </c>
    </row>
    <row r="111" spans="1:6" s="13" customFormat="1" ht="11.25" customHeight="1" x14ac:dyDescent="0.2">
      <c r="A111" s="23" t="s">
        <v>26</v>
      </c>
      <c r="B111" s="79">
        <v>0</v>
      </c>
      <c r="C111" s="30">
        <v>0</v>
      </c>
      <c r="D111" s="79">
        <v>0</v>
      </c>
      <c r="E111" s="79">
        <v>0.81499999999999995</v>
      </c>
      <c r="F111" s="79">
        <v>1.1439999999999999</v>
      </c>
    </row>
    <row r="112" spans="1:6" s="13" customFormat="1" ht="11.25" customHeight="1" x14ac:dyDescent="0.2">
      <c r="A112" s="24" t="s">
        <v>50</v>
      </c>
      <c r="B112" s="80">
        <v>0.255</v>
      </c>
      <c r="C112" s="81">
        <v>0.39</v>
      </c>
      <c r="D112" s="80">
        <v>2.0779999999999998</v>
      </c>
      <c r="E112" s="80">
        <v>2.6739999999999999</v>
      </c>
      <c r="F112" s="80">
        <v>3.6669999999999998</v>
      </c>
    </row>
    <row r="113" spans="1:9" s="13" customFormat="1" ht="7.5" customHeight="1" x14ac:dyDescent="0.2">
      <c r="A113" s="6"/>
      <c r="B113" s="82"/>
      <c r="C113" s="83"/>
      <c r="D113" s="82"/>
      <c r="E113" s="82"/>
      <c r="F113" s="82"/>
    </row>
    <row r="114" spans="1:9" s="13" customFormat="1" ht="11.25" customHeight="1" x14ac:dyDescent="0.25">
      <c r="A114" s="69" t="s">
        <v>88</v>
      </c>
      <c r="B114" s="90"/>
      <c r="C114" s="91"/>
      <c r="D114" s="90"/>
      <c r="E114" s="90"/>
      <c r="F114" s="90"/>
    </row>
    <row r="115" spans="1:9" s="13" customFormat="1" x14ac:dyDescent="0.25">
      <c r="A115" s="70" t="s">
        <v>89</v>
      </c>
      <c r="B115" s="112">
        <v>660.18899999999996</v>
      </c>
      <c r="C115" s="135">
        <v>752.52700000000004</v>
      </c>
      <c r="D115" s="112">
        <v>806.75900000000001</v>
      </c>
      <c r="E115" s="112">
        <v>827.024</v>
      </c>
      <c r="F115" s="112">
        <v>849.70699999999999</v>
      </c>
    </row>
    <row r="116" spans="1:9" s="13" customFormat="1" ht="11.25" customHeight="1" x14ac:dyDescent="0.25">
      <c r="A116" s="70" t="s">
        <v>80</v>
      </c>
      <c r="B116" s="112">
        <v>25.588999999999999</v>
      </c>
      <c r="C116" s="135">
        <v>26.486000000000001</v>
      </c>
      <c r="D116" s="112">
        <v>27.251000000000001</v>
      </c>
      <c r="E116" s="112">
        <v>27.806000000000001</v>
      </c>
      <c r="F116" s="112">
        <v>27.783999999999999</v>
      </c>
    </row>
    <row r="117" spans="1:9" s="13" customFormat="1" ht="10.5" x14ac:dyDescent="0.25">
      <c r="A117" s="70" t="s">
        <v>26</v>
      </c>
      <c r="B117" s="112">
        <v>616.68700000000001</v>
      </c>
      <c r="C117" s="135">
        <v>1475.5440000000001</v>
      </c>
      <c r="D117" s="112">
        <v>1527.077</v>
      </c>
      <c r="E117" s="112">
        <v>1634.6320000000001</v>
      </c>
      <c r="F117" s="112">
        <v>1688.827</v>
      </c>
    </row>
    <row r="118" spans="1:9" s="13" customFormat="1" ht="7.5" customHeight="1" x14ac:dyDescent="0.2">
      <c r="A118" s="25"/>
      <c r="B118" s="113"/>
      <c r="C118" s="114"/>
      <c r="D118" s="113"/>
      <c r="E118" s="113"/>
      <c r="F118" s="113"/>
    </row>
    <row r="119" spans="1:9" s="27" customFormat="1" ht="11.25" customHeight="1" x14ac:dyDescent="0.25">
      <c r="A119" s="26" t="s">
        <v>90</v>
      </c>
      <c r="B119" s="115">
        <v>1302.4649999999999</v>
      </c>
      <c r="C119" s="165">
        <v>2254.5569999999998</v>
      </c>
      <c r="D119" s="115">
        <v>2361.087</v>
      </c>
      <c r="E119" s="115">
        <v>2489.462</v>
      </c>
      <c r="F119" s="115">
        <v>2566.3180000000002</v>
      </c>
    </row>
    <row r="121" spans="1:9" ht="24" customHeight="1" x14ac:dyDescent="0.25">
      <c r="A121" s="265" t="s">
        <v>320</v>
      </c>
      <c r="B121" s="265"/>
      <c r="C121" s="265"/>
      <c r="D121" s="265"/>
      <c r="E121" s="265"/>
      <c r="F121" s="265"/>
      <c r="G121" s="127"/>
      <c r="H121" s="127"/>
      <c r="I121" s="127"/>
    </row>
    <row r="122" spans="1:9" x14ac:dyDescent="0.25">
      <c r="A122" s="266" t="s">
        <v>91</v>
      </c>
      <c r="B122" s="266"/>
      <c r="C122" s="266"/>
      <c r="D122" s="266"/>
      <c r="E122" s="266"/>
      <c r="F122" s="266"/>
      <c r="G122" s="127"/>
      <c r="H122" s="127"/>
      <c r="I122" s="127"/>
    </row>
  </sheetData>
  <mergeCells count="3">
    <mergeCell ref="A2:F2"/>
    <mergeCell ref="A121:F121"/>
    <mergeCell ref="A122:F122"/>
  </mergeCells>
  <pageMargins left="0.70866141732283472" right="0.70866141732283472" top="0.74803149606299213" bottom="0.74803149606299213" header="0.31496062992125984" footer="0.31496062992125984"/>
  <pageSetup paperSize="9" scale="77" fitToHeight="0" orientation="landscape" r:id="rId1"/>
  <rowBreaks count="1" manualBreakCount="1">
    <brk id="57"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F36"/>
  <sheetViews>
    <sheetView showGridLines="0" workbookViewId="0"/>
  </sheetViews>
  <sheetFormatPr defaultRowHeight="14" x14ac:dyDescent="0.3"/>
  <cols>
    <col min="1" max="1" width="34.5" customWidth="1"/>
    <col min="2" max="6" width="7.58203125" customWidth="1"/>
  </cols>
  <sheetData>
    <row r="1" spans="1:6" x14ac:dyDescent="0.3">
      <c r="F1" s="5" t="s">
        <v>92</v>
      </c>
    </row>
    <row r="2" spans="1:6" x14ac:dyDescent="0.3">
      <c r="A2" s="262" t="s">
        <v>93</v>
      </c>
      <c r="B2" s="262"/>
      <c r="C2" s="262"/>
      <c r="D2" s="262"/>
      <c r="E2" s="262"/>
      <c r="F2" s="262"/>
    </row>
    <row r="3" spans="1:6" ht="3" customHeight="1" x14ac:dyDescent="0.3">
      <c r="A3" s="133"/>
      <c r="B3" s="133"/>
      <c r="C3" s="133"/>
      <c r="D3" s="133"/>
      <c r="E3" s="133"/>
      <c r="F3" s="133"/>
    </row>
    <row r="4" spans="1:6" s="13" customFormat="1" ht="10" x14ac:dyDescent="0.2">
      <c r="A4" s="267"/>
      <c r="B4" s="9" t="s">
        <v>41</v>
      </c>
      <c r="C4" s="38" t="s">
        <v>42</v>
      </c>
      <c r="D4" s="9" t="s">
        <v>70</v>
      </c>
      <c r="E4" s="9" t="s">
        <v>71</v>
      </c>
      <c r="F4" s="9" t="s">
        <v>72</v>
      </c>
    </row>
    <row r="5" spans="1:6" s="13" customFormat="1" ht="11.25" customHeight="1" x14ac:dyDescent="0.2">
      <c r="A5" s="267"/>
      <c r="B5" s="9" t="s">
        <v>22</v>
      </c>
      <c r="C5" s="38" t="s">
        <v>22</v>
      </c>
      <c r="D5" s="9" t="s">
        <v>22</v>
      </c>
      <c r="E5" s="9" t="s">
        <v>22</v>
      </c>
      <c r="F5" s="9" t="s">
        <v>22</v>
      </c>
    </row>
    <row r="6" spans="1:6" s="13" customFormat="1" ht="10" x14ac:dyDescent="0.2">
      <c r="A6" s="40"/>
      <c r="B6" s="9"/>
      <c r="C6" s="38"/>
      <c r="D6" s="9"/>
      <c r="E6" s="9"/>
      <c r="F6" s="9"/>
    </row>
    <row r="7" spans="1:6" s="13" customFormat="1" ht="10" x14ac:dyDescent="0.2">
      <c r="A7" s="39" t="s">
        <v>78</v>
      </c>
      <c r="B7" s="8">
        <v>75</v>
      </c>
      <c r="C7" s="124">
        <v>75</v>
      </c>
      <c r="D7" s="8">
        <v>75</v>
      </c>
      <c r="E7" s="8">
        <v>75</v>
      </c>
      <c r="F7" s="13">
        <v>75</v>
      </c>
    </row>
    <row r="8" spans="1:6" s="13" customFormat="1" ht="10" x14ac:dyDescent="0.2">
      <c r="A8" s="39" t="s">
        <v>94</v>
      </c>
      <c r="B8" s="8">
        <v>75</v>
      </c>
      <c r="C8" s="124">
        <v>75</v>
      </c>
      <c r="D8" s="8">
        <v>75</v>
      </c>
      <c r="E8" s="8">
        <v>75</v>
      </c>
      <c r="F8" s="13">
        <v>75</v>
      </c>
    </row>
    <row r="9" spans="1:6" s="13" customFormat="1" ht="10" x14ac:dyDescent="0.2">
      <c r="A9" s="39" t="s">
        <v>2</v>
      </c>
      <c r="B9" s="8">
        <v>75</v>
      </c>
      <c r="C9" s="124">
        <v>75</v>
      </c>
      <c r="D9" s="8">
        <v>75</v>
      </c>
      <c r="E9" s="8">
        <v>75</v>
      </c>
      <c r="F9" s="13">
        <v>75</v>
      </c>
    </row>
    <row r="10" spans="1:6" s="13" customFormat="1" ht="11.25" customHeight="1" x14ac:dyDescent="0.2">
      <c r="A10" s="39" t="s">
        <v>3</v>
      </c>
      <c r="B10" s="8">
        <v>85</v>
      </c>
      <c r="C10" s="124">
        <v>85</v>
      </c>
      <c r="D10" s="8">
        <v>85</v>
      </c>
      <c r="E10" s="8">
        <v>85</v>
      </c>
      <c r="F10" s="13">
        <v>85</v>
      </c>
    </row>
    <row r="11" spans="1:6" s="13" customFormat="1" ht="11.25" customHeight="1" x14ac:dyDescent="0.2">
      <c r="A11" s="39" t="s">
        <v>5</v>
      </c>
      <c r="B11" s="8">
        <v>85</v>
      </c>
      <c r="C11" s="124">
        <v>85</v>
      </c>
      <c r="D11" s="8">
        <v>85</v>
      </c>
      <c r="E11" s="8">
        <v>85</v>
      </c>
      <c r="F11" s="13">
        <v>85</v>
      </c>
    </row>
    <row r="12" spans="1:6" s="13" customFormat="1" ht="11.25" customHeight="1" x14ac:dyDescent="0.2">
      <c r="A12" s="39" t="s">
        <v>95</v>
      </c>
      <c r="B12" s="8">
        <v>85</v>
      </c>
      <c r="C12" s="124">
        <v>85</v>
      </c>
      <c r="D12" s="8">
        <v>85</v>
      </c>
      <c r="E12" s="8">
        <v>85</v>
      </c>
      <c r="F12" s="13">
        <v>85</v>
      </c>
    </row>
    <row r="13" spans="1:6" s="13" customFormat="1" ht="10" x14ac:dyDescent="0.2">
      <c r="A13" s="39" t="s">
        <v>83</v>
      </c>
      <c r="B13" s="8">
        <v>75</v>
      </c>
      <c r="C13" s="124">
        <v>75</v>
      </c>
      <c r="D13" s="8">
        <v>75</v>
      </c>
      <c r="E13" s="8">
        <v>75</v>
      </c>
      <c r="F13" s="13">
        <v>75</v>
      </c>
    </row>
    <row r="14" spans="1:6" s="13" customFormat="1" ht="10" x14ac:dyDescent="0.2">
      <c r="A14" s="39" t="s">
        <v>7</v>
      </c>
      <c r="B14" s="8">
        <v>75</v>
      </c>
      <c r="C14" s="124">
        <v>75</v>
      </c>
      <c r="D14" s="8">
        <v>75</v>
      </c>
      <c r="E14" s="8">
        <v>75</v>
      </c>
      <c r="F14" s="13">
        <v>75</v>
      </c>
    </row>
    <row r="15" spans="1:6" s="13" customFormat="1" ht="10" x14ac:dyDescent="0.2">
      <c r="A15" s="39" t="s">
        <v>9</v>
      </c>
      <c r="B15" s="8">
        <v>75</v>
      </c>
      <c r="C15" s="124">
        <v>75</v>
      </c>
      <c r="D15" s="8">
        <v>75</v>
      </c>
      <c r="E15" s="8">
        <v>75</v>
      </c>
      <c r="F15" s="13">
        <v>75</v>
      </c>
    </row>
    <row r="16" spans="1:6" s="13" customFormat="1" ht="10" x14ac:dyDescent="0.2">
      <c r="A16" s="39" t="s">
        <v>8</v>
      </c>
      <c r="B16" s="8">
        <v>85</v>
      </c>
      <c r="C16" s="124">
        <v>85</v>
      </c>
      <c r="D16" s="8">
        <v>85</v>
      </c>
      <c r="E16" s="8">
        <v>85</v>
      </c>
      <c r="F16" s="13">
        <v>85</v>
      </c>
    </row>
    <row r="17" spans="1:6" s="13" customFormat="1" ht="10" x14ac:dyDescent="0.2">
      <c r="A17" s="39" t="s">
        <v>6</v>
      </c>
      <c r="B17" s="8">
        <v>75</v>
      </c>
      <c r="C17" s="124">
        <v>75</v>
      </c>
      <c r="D17" s="8">
        <v>75</v>
      </c>
      <c r="E17" s="8">
        <v>75</v>
      </c>
      <c r="F17" s="13">
        <v>75</v>
      </c>
    </row>
    <row r="18" spans="1:6" s="13" customFormat="1" ht="12" x14ac:dyDescent="0.2">
      <c r="A18" s="39" t="s">
        <v>96</v>
      </c>
      <c r="B18" s="8">
        <v>75</v>
      </c>
      <c r="C18" s="124">
        <v>75</v>
      </c>
      <c r="D18" s="8">
        <v>75</v>
      </c>
      <c r="E18" s="8">
        <v>75</v>
      </c>
      <c r="F18" s="13">
        <v>75</v>
      </c>
    </row>
    <row r="19" spans="1:6" s="13" customFormat="1" ht="11.25" customHeight="1" x14ac:dyDescent="0.2">
      <c r="A19" s="39" t="s">
        <v>10</v>
      </c>
      <c r="B19" s="8">
        <v>75</v>
      </c>
      <c r="C19" s="124">
        <v>75</v>
      </c>
      <c r="D19" s="8">
        <v>75</v>
      </c>
      <c r="E19" s="8">
        <v>75</v>
      </c>
      <c r="F19" s="13">
        <v>75</v>
      </c>
    </row>
    <row r="20" spans="1:6" s="13" customFormat="1" ht="10" x14ac:dyDescent="0.2">
      <c r="A20" s="39" t="s">
        <v>11</v>
      </c>
      <c r="B20" s="8">
        <v>75</v>
      </c>
      <c r="C20" s="124">
        <v>75</v>
      </c>
      <c r="D20" s="8">
        <v>75</v>
      </c>
      <c r="E20" s="8">
        <v>75</v>
      </c>
      <c r="F20" s="13">
        <v>75</v>
      </c>
    </row>
    <row r="21" spans="1:6" s="13" customFormat="1" ht="12" x14ac:dyDescent="0.2">
      <c r="A21" s="39" t="s">
        <v>97</v>
      </c>
      <c r="B21" s="8">
        <v>75</v>
      </c>
      <c r="C21" s="124">
        <v>75</v>
      </c>
      <c r="D21" s="8">
        <v>75</v>
      </c>
      <c r="E21" s="8">
        <v>75</v>
      </c>
      <c r="F21" s="13">
        <v>75</v>
      </c>
    </row>
    <row r="22" spans="1:6" s="13" customFormat="1" ht="10" x14ac:dyDescent="0.2">
      <c r="A22" s="39" t="s">
        <v>13</v>
      </c>
      <c r="B22" s="8">
        <v>75</v>
      </c>
      <c r="C22" s="124">
        <v>75</v>
      </c>
      <c r="D22" s="8">
        <v>75</v>
      </c>
      <c r="E22" s="8">
        <v>75</v>
      </c>
      <c r="F22" s="13">
        <v>75</v>
      </c>
    </row>
    <row r="23" spans="1:6" x14ac:dyDescent="0.3">
      <c r="A23" s="39"/>
      <c r="B23" s="98"/>
      <c r="C23" s="98"/>
      <c r="D23" s="98"/>
      <c r="E23" s="98"/>
      <c r="F23" s="98"/>
    </row>
    <row r="24" spans="1:6" ht="21.75" customHeight="1" x14ac:dyDescent="0.3">
      <c r="A24" s="268" t="s">
        <v>321</v>
      </c>
      <c r="B24" s="268"/>
      <c r="C24" s="268"/>
      <c r="D24" s="268"/>
      <c r="E24" s="268"/>
      <c r="F24" s="268"/>
    </row>
    <row r="25" spans="1:6" ht="24" customHeight="1" x14ac:dyDescent="0.3">
      <c r="A25" s="268" t="s">
        <v>322</v>
      </c>
      <c r="B25" s="268"/>
      <c r="C25" s="268"/>
      <c r="D25" s="268"/>
      <c r="E25" s="268"/>
      <c r="F25" s="268"/>
    </row>
    <row r="26" spans="1:6" ht="18.75" customHeight="1" x14ac:dyDescent="0.3">
      <c r="A26" s="269" t="s">
        <v>343</v>
      </c>
      <c r="B26" s="269"/>
      <c r="C26" s="269"/>
      <c r="D26" s="269"/>
      <c r="E26" s="269"/>
      <c r="F26" s="269"/>
    </row>
    <row r="27" spans="1:6" ht="11.25" customHeight="1" x14ac:dyDescent="0.3">
      <c r="A27" s="122"/>
    </row>
    <row r="28" spans="1:6" ht="11.25" customHeight="1" x14ac:dyDescent="0.3"/>
    <row r="29" spans="1:6" ht="11.25" customHeight="1" x14ac:dyDescent="0.3"/>
    <row r="30" spans="1:6" ht="11.25" customHeight="1" x14ac:dyDescent="0.3"/>
    <row r="31" spans="1:6" ht="11.25" customHeight="1" x14ac:dyDescent="0.3"/>
    <row r="32" spans="1:6" ht="11.25" customHeight="1" x14ac:dyDescent="0.3"/>
    <row r="33" ht="11.25" customHeight="1" x14ac:dyDescent="0.3"/>
    <row r="34" ht="11.25" customHeight="1" x14ac:dyDescent="0.3"/>
    <row r="35" ht="11.25" customHeight="1" x14ac:dyDescent="0.3"/>
    <row r="36" ht="11.25" customHeight="1" x14ac:dyDescent="0.3"/>
  </sheetData>
  <mergeCells count="5">
    <mergeCell ref="A2:F2"/>
    <mergeCell ref="A4:A5"/>
    <mergeCell ref="A24:F24"/>
    <mergeCell ref="A25:F25"/>
    <mergeCell ref="A26:F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C839E-7456-484D-8D60-7A8A79554D1B}">
  <dimension ref="A1:I25"/>
  <sheetViews>
    <sheetView showGridLines="0" workbookViewId="0"/>
  </sheetViews>
  <sheetFormatPr defaultRowHeight="14" x14ac:dyDescent="0.3"/>
  <cols>
    <col min="1" max="1" width="29.08203125" customWidth="1"/>
    <col min="2" max="2" width="8.58203125" bestFit="1" customWidth="1"/>
  </cols>
  <sheetData>
    <row r="1" spans="1:9" x14ac:dyDescent="0.3">
      <c r="G1" s="14" t="s">
        <v>98</v>
      </c>
    </row>
    <row r="2" spans="1:9" x14ac:dyDescent="0.3">
      <c r="A2" s="262"/>
      <c r="B2" s="262"/>
      <c r="C2" s="262"/>
      <c r="D2" s="262"/>
      <c r="E2" s="262"/>
      <c r="F2" s="262"/>
    </row>
    <row r="3" spans="1:9" ht="15.5" x14ac:dyDescent="0.35">
      <c r="A3" s="270" t="s">
        <v>99</v>
      </c>
      <c r="B3" s="270"/>
      <c r="C3" s="270"/>
      <c r="D3" s="270"/>
      <c r="E3" s="270"/>
      <c r="F3" s="270"/>
      <c r="G3" s="270"/>
    </row>
    <row r="4" spans="1:9" x14ac:dyDescent="0.3">
      <c r="A4" s="133"/>
      <c r="B4" s="133"/>
      <c r="C4" s="133"/>
      <c r="D4" s="133"/>
      <c r="E4" s="133"/>
      <c r="F4" s="132"/>
    </row>
    <row r="5" spans="1:9" ht="12.75" customHeight="1" x14ac:dyDescent="0.3">
      <c r="A5" s="267"/>
      <c r="B5" s="9" t="s">
        <v>41</v>
      </c>
      <c r="C5" s="38" t="s">
        <v>42</v>
      </c>
      <c r="D5" s="9" t="s">
        <v>70</v>
      </c>
      <c r="E5" s="118" t="s">
        <v>71</v>
      </c>
      <c r="F5" s="118" t="s">
        <v>72</v>
      </c>
      <c r="G5" s="119" t="s">
        <v>100</v>
      </c>
    </row>
    <row r="6" spans="1:9" ht="21.5" x14ac:dyDescent="0.3">
      <c r="A6" s="267"/>
      <c r="B6" s="9" t="s">
        <v>73</v>
      </c>
      <c r="C6" s="76" t="s">
        <v>74</v>
      </c>
      <c r="D6" s="129" t="s">
        <v>75</v>
      </c>
      <c r="E6" s="129" t="s">
        <v>75</v>
      </c>
      <c r="F6" s="129" t="s">
        <v>75</v>
      </c>
      <c r="G6" s="120" t="s">
        <v>101</v>
      </c>
    </row>
    <row r="7" spans="1:9" x14ac:dyDescent="0.3">
      <c r="A7" s="40"/>
      <c r="B7" s="14" t="s">
        <v>47</v>
      </c>
      <c r="C7" s="57" t="s">
        <v>47</v>
      </c>
      <c r="D7" s="14" t="s">
        <v>47</v>
      </c>
      <c r="E7" s="14" t="s">
        <v>47</v>
      </c>
      <c r="F7" s="14" t="s">
        <v>47</v>
      </c>
      <c r="G7" s="78" t="s">
        <v>47</v>
      </c>
    </row>
    <row r="8" spans="1:9" x14ac:dyDescent="0.3">
      <c r="A8" s="65" t="s">
        <v>102</v>
      </c>
      <c r="B8" s="154">
        <v>6.8</v>
      </c>
      <c r="C8" s="155">
        <v>5.3042629838652307</v>
      </c>
      <c r="D8" s="154">
        <v>12.08949447546806</v>
      </c>
      <c r="E8" s="154">
        <v>1.8921877715031208</v>
      </c>
      <c r="F8" s="154">
        <v>6.3384748548545709</v>
      </c>
      <c r="G8" s="157">
        <v>25.624420085690982</v>
      </c>
    </row>
    <row r="9" spans="1:9" x14ac:dyDescent="0.3">
      <c r="A9" s="65" t="s">
        <v>103</v>
      </c>
      <c r="B9" s="154">
        <v>2.1761984159999996</v>
      </c>
      <c r="C9" s="155">
        <v>2.1979604001599999</v>
      </c>
      <c r="D9" s="154">
        <v>2.2265338853620795</v>
      </c>
      <c r="E9" s="154">
        <v>2.257705359757149</v>
      </c>
      <c r="F9" s="154">
        <v>2.2893132347937488</v>
      </c>
      <c r="G9" s="157">
        <v>8.9715128800729786</v>
      </c>
    </row>
    <row r="10" spans="1:9" x14ac:dyDescent="0.3">
      <c r="A10" s="65" t="s">
        <v>104</v>
      </c>
      <c r="B10" s="154">
        <v>1.1399999999999999</v>
      </c>
      <c r="C10" s="155">
        <v>1.03</v>
      </c>
      <c r="D10" s="154">
        <v>0.88</v>
      </c>
      <c r="E10" s="154">
        <v>0.73</v>
      </c>
      <c r="F10" s="154">
        <v>0.57999999999999996</v>
      </c>
      <c r="G10" s="157">
        <v>3.22</v>
      </c>
    </row>
    <row r="11" spans="1:9" x14ac:dyDescent="0.3">
      <c r="A11" s="65" t="s">
        <v>105</v>
      </c>
      <c r="B11" s="154">
        <v>72.900000000000006</v>
      </c>
      <c r="C11" s="155">
        <v>41.653685433122099</v>
      </c>
      <c r="D11" s="154">
        <v>44.833476277246859</v>
      </c>
      <c r="E11" s="154">
        <v>31.946307324764806</v>
      </c>
      <c r="F11" s="154">
        <v>31.616774439539839</v>
      </c>
      <c r="G11" s="157">
        <v>150.05024347467361</v>
      </c>
    </row>
    <row r="12" spans="1:9" x14ac:dyDescent="0.3">
      <c r="A12" s="65" t="s">
        <v>106</v>
      </c>
      <c r="B12" s="154">
        <v>98.688999999999993</v>
      </c>
      <c r="C12" s="155">
        <v>82.352000000000004</v>
      </c>
      <c r="D12" s="154">
        <v>76.906000000000006</v>
      </c>
      <c r="E12" s="154">
        <v>57.362000000000002</v>
      </c>
      <c r="F12" s="154">
        <v>0</v>
      </c>
      <c r="G12" s="157">
        <v>216.62</v>
      </c>
    </row>
    <row r="13" spans="1:9" x14ac:dyDescent="0.3">
      <c r="A13" s="65" t="s">
        <v>107</v>
      </c>
      <c r="B13" s="154">
        <v>91.4</v>
      </c>
      <c r="C13" s="155">
        <v>91.9</v>
      </c>
      <c r="D13" s="154">
        <v>91.4</v>
      </c>
      <c r="E13" s="154">
        <v>93.3</v>
      </c>
      <c r="F13" s="154">
        <v>93.3</v>
      </c>
      <c r="G13" s="157">
        <v>369.90000000000003</v>
      </c>
      <c r="I13" s="151"/>
    </row>
    <row r="14" spans="1:9" x14ac:dyDescent="0.3">
      <c r="A14" s="65" t="s">
        <v>108</v>
      </c>
      <c r="B14" s="154">
        <v>4.4429999999999996</v>
      </c>
      <c r="C14" s="155">
        <v>4.6740000000000004</v>
      </c>
      <c r="D14" s="154">
        <v>4.2839999999999998</v>
      </c>
      <c r="E14" s="154">
        <v>0</v>
      </c>
      <c r="F14" s="154">
        <v>0</v>
      </c>
      <c r="G14" s="157">
        <v>8.9580000000000002</v>
      </c>
    </row>
    <row r="15" spans="1:9" x14ac:dyDescent="0.3">
      <c r="A15" s="66" t="s">
        <v>90</v>
      </c>
      <c r="B15" s="156">
        <v>277.54819841599999</v>
      </c>
      <c r="C15" s="158">
        <v>229.11190881714734</v>
      </c>
      <c r="D15" s="157">
        <v>232.61950463807702</v>
      </c>
      <c r="E15" s="157">
        <v>187.48820045602508</v>
      </c>
      <c r="F15" s="159">
        <v>134.12456252918815</v>
      </c>
      <c r="G15" s="157">
        <v>783.34417644043765</v>
      </c>
    </row>
    <row r="17" spans="2:6" x14ac:dyDescent="0.3">
      <c r="B17" s="49"/>
      <c r="C17" s="49"/>
      <c r="D17" s="49"/>
      <c r="E17" s="49"/>
      <c r="F17" s="49"/>
    </row>
    <row r="18" spans="2:6" x14ac:dyDescent="0.3">
      <c r="B18" s="49"/>
      <c r="C18" s="49"/>
      <c r="D18" s="49"/>
      <c r="E18" s="49"/>
      <c r="F18" s="49"/>
    </row>
    <row r="19" spans="2:6" x14ac:dyDescent="0.3">
      <c r="B19" s="49"/>
      <c r="C19" s="49"/>
      <c r="D19" s="49"/>
      <c r="E19" s="49"/>
      <c r="F19" s="49"/>
    </row>
    <row r="20" spans="2:6" x14ac:dyDescent="0.3">
      <c r="B20" s="49"/>
      <c r="C20" s="49"/>
      <c r="D20" s="49"/>
      <c r="E20" s="49"/>
      <c r="F20" s="49"/>
    </row>
    <row r="21" spans="2:6" x14ac:dyDescent="0.3">
      <c r="B21" s="49"/>
      <c r="C21" s="49"/>
      <c r="D21" s="49"/>
      <c r="E21" s="49"/>
      <c r="F21" s="49"/>
    </row>
    <row r="22" spans="2:6" x14ac:dyDescent="0.3">
      <c r="B22" s="49"/>
      <c r="C22" s="49"/>
      <c r="D22" s="49"/>
      <c r="E22" s="49"/>
      <c r="F22" s="49"/>
    </row>
    <row r="23" spans="2:6" x14ac:dyDescent="0.3">
      <c r="B23" s="49"/>
      <c r="C23" s="49"/>
      <c r="D23" s="49"/>
      <c r="E23" s="49"/>
      <c r="F23" s="49"/>
    </row>
    <row r="24" spans="2:6" x14ac:dyDescent="0.3">
      <c r="B24" s="49"/>
      <c r="C24" s="49"/>
      <c r="D24" s="49"/>
      <c r="E24" s="49"/>
      <c r="F24" s="49"/>
    </row>
    <row r="25" spans="2:6" x14ac:dyDescent="0.3">
      <c r="B25" s="49"/>
      <c r="C25" s="49"/>
      <c r="D25" s="49"/>
      <c r="E25" s="49"/>
      <c r="F25" s="49"/>
    </row>
  </sheetData>
  <mergeCells count="3">
    <mergeCell ref="A2:F2"/>
    <mergeCell ref="A3:G3"/>
    <mergeCell ref="A5:A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showGridLines="0" workbookViewId="0"/>
  </sheetViews>
  <sheetFormatPr defaultRowHeight="14" x14ac:dyDescent="0.3"/>
  <cols>
    <col min="1" max="1" width="31.58203125" customWidth="1"/>
  </cols>
  <sheetData>
    <row r="1" spans="1:7" x14ac:dyDescent="0.3">
      <c r="G1" s="14" t="s">
        <v>109</v>
      </c>
    </row>
    <row r="2" spans="1:7" x14ac:dyDescent="0.3">
      <c r="A2" s="262"/>
      <c r="B2" s="262"/>
      <c r="C2" s="262"/>
      <c r="D2" s="262"/>
      <c r="E2" s="262"/>
      <c r="F2" s="262"/>
    </row>
    <row r="3" spans="1:7" ht="15.5" x14ac:dyDescent="0.35">
      <c r="A3" s="270" t="s">
        <v>110</v>
      </c>
      <c r="B3" s="270"/>
      <c r="C3" s="270"/>
      <c r="D3" s="270"/>
      <c r="E3" s="270"/>
      <c r="F3" s="270"/>
      <c r="G3" s="270"/>
    </row>
    <row r="4" spans="1:7" x14ac:dyDescent="0.3">
      <c r="A4" s="133"/>
      <c r="B4" s="133"/>
      <c r="C4" s="133"/>
      <c r="D4" s="133"/>
      <c r="E4" s="133"/>
      <c r="F4" s="132"/>
    </row>
    <row r="5" spans="1:7" ht="12.75" customHeight="1" x14ac:dyDescent="0.3">
      <c r="A5" s="267"/>
      <c r="B5" s="9" t="s">
        <v>41</v>
      </c>
      <c r="C5" s="38" t="s">
        <v>42</v>
      </c>
      <c r="D5" s="9" t="s">
        <v>70</v>
      </c>
      <c r="E5" s="118" t="s">
        <v>71</v>
      </c>
      <c r="F5" s="118" t="s">
        <v>72</v>
      </c>
      <c r="G5" s="119" t="s">
        <v>100</v>
      </c>
    </row>
    <row r="6" spans="1:7" ht="21.5" x14ac:dyDescent="0.3">
      <c r="A6" s="267"/>
      <c r="B6" s="9" t="s">
        <v>73</v>
      </c>
      <c r="C6" s="76" t="s">
        <v>74</v>
      </c>
      <c r="D6" s="129" t="s">
        <v>75</v>
      </c>
      <c r="E6" s="129" t="s">
        <v>75</v>
      </c>
      <c r="F6" s="129" t="s">
        <v>75</v>
      </c>
      <c r="G6" s="120" t="s">
        <v>280</v>
      </c>
    </row>
    <row r="7" spans="1:7" x14ac:dyDescent="0.3">
      <c r="A7" s="40"/>
      <c r="B7" s="14" t="s">
        <v>47</v>
      </c>
      <c r="C7" s="57" t="s">
        <v>47</v>
      </c>
      <c r="D7" s="14" t="s">
        <v>47</v>
      </c>
      <c r="E7" s="14" t="s">
        <v>47</v>
      </c>
      <c r="F7" s="14" t="s">
        <v>47</v>
      </c>
      <c r="G7" s="78" t="s">
        <v>47</v>
      </c>
    </row>
    <row r="8" spans="1:7" x14ac:dyDescent="0.3">
      <c r="A8" s="65" t="s">
        <v>111</v>
      </c>
      <c r="B8" s="61">
        <v>330.6</v>
      </c>
      <c r="C8" s="60">
        <v>338.6</v>
      </c>
      <c r="D8" s="61">
        <v>324.2</v>
      </c>
      <c r="E8" s="61">
        <v>322.10000000000002</v>
      </c>
      <c r="F8" s="116">
        <v>317.8</v>
      </c>
      <c r="G8" s="64">
        <v>1302.7</v>
      </c>
    </row>
    <row r="9" spans="1:7" x14ac:dyDescent="0.3">
      <c r="A9" s="65" t="s">
        <v>112</v>
      </c>
      <c r="B9" s="61">
        <v>187</v>
      </c>
      <c r="C9" s="60">
        <v>175</v>
      </c>
      <c r="D9" s="61">
        <v>173</v>
      </c>
      <c r="E9" s="61">
        <v>179</v>
      </c>
      <c r="F9" s="116">
        <v>183</v>
      </c>
      <c r="G9" s="64">
        <v>710</v>
      </c>
    </row>
    <row r="10" spans="1:7" x14ac:dyDescent="0.3">
      <c r="A10" s="66" t="s">
        <v>90</v>
      </c>
      <c r="B10" s="62">
        <v>517.6</v>
      </c>
      <c r="C10" s="63">
        <v>513.6</v>
      </c>
      <c r="D10" s="64">
        <v>497.2</v>
      </c>
      <c r="E10" s="64">
        <v>501.1</v>
      </c>
      <c r="F10" s="121">
        <v>500.8</v>
      </c>
      <c r="G10" s="64">
        <v>2012.7</v>
      </c>
    </row>
  </sheetData>
  <mergeCells count="3">
    <mergeCell ref="A2:F2"/>
    <mergeCell ref="A5:A6"/>
    <mergeCell ref="A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88057-7530-4098-9176-A3DCAE222451}">
  <dimension ref="A1:AY206"/>
  <sheetViews>
    <sheetView showGridLines="0" zoomScale="120" zoomScaleNormal="120" workbookViewId="0"/>
  </sheetViews>
  <sheetFormatPr defaultColWidth="9" defaultRowHeight="12.5" x14ac:dyDescent="0.25"/>
  <cols>
    <col min="1" max="1" width="65.25" style="174" customWidth="1"/>
    <col min="2" max="2" width="18.83203125" style="238" customWidth="1"/>
    <col min="3" max="7" width="9.58203125" style="169" customWidth="1"/>
    <col min="8" max="8" width="16.75" style="174" customWidth="1"/>
    <col min="9" max="9" width="9" style="175"/>
    <col min="10" max="16384" width="9" style="174"/>
  </cols>
  <sheetData>
    <row r="1" spans="1:7" s="167" customFormat="1" ht="14" x14ac:dyDescent="0.3">
      <c r="A1" s="127" t="s">
        <v>290</v>
      </c>
      <c r="C1" s="168"/>
      <c r="D1" s="168"/>
      <c r="E1" s="168"/>
      <c r="F1" s="169"/>
      <c r="G1" s="170"/>
    </row>
    <row r="2" spans="1:7" s="167" customFormat="1" ht="14" x14ac:dyDescent="0.3">
      <c r="A2" s="271" t="s">
        <v>113</v>
      </c>
      <c r="B2" s="271"/>
      <c r="C2" s="271"/>
      <c r="D2" s="271"/>
      <c r="E2" s="271"/>
      <c r="F2" s="271"/>
      <c r="G2" s="271"/>
    </row>
    <row r="3" spans="1:7" ht="14.25" customHeight="1" x14ac:dyDescent="0.25">
      <c r="A3" s="272" t="s">
        <v>76</v>
      </c>
      <c r="B3" s="171"/>
      <c r="C3" s="172" t="s">
        <v>41</v>
      </c>
      <c r="D3" s="173" t="s">
        <v>42</v>
      </c>
      <c r="E3" s="172" t="s">
        <v>70</v>
      </c>
      <c r="F3" s="172" t="s">
        <v>71</v>
      </c>
      <c r="G3" s="172" t="s">
        <v>72</v>
      </c>
    </row>
    <row r="4" spans="1:7" ht="27" customHeight="1" x14ac:dyDescent="0.25">
      <c r="A4" s="272"/>
      <c r="B4" s="171" t="s">
        <v>114</v>
      </c>
      <c r="C4" s="176" t="s">
        <v>73</v>
      </c>
      <c r="D4" s="177" t="s">
        <v>84</v>
      </c>
      <c r="E4" s="176" t="s">
        <v>75</v>
      </c>
      <c r="F4" s="176" t="s">
        <v>75</v>
      </c>
      <c r="G4" s="176" t="s">
        <v>75</v>
      </c>
    </row>
    <row r="5" spans="1:7" x14ac:dyDescent="0.25">
      <c r="A5" s="272"/>
      <c r="B5" s="171"/>
      <c r="C5" s="172" t="s">
        <v>47</v>
      </c>
      <c r="D5" s="173" t="s">
        <v>47</v>
      </c>
      <c r="E5" s="172" t="s">
        <v>47</v>
      </c>
      <c r="F5" s="172" t="s">
        <v>47</v>
      </c>
      <c r="G5" s="172" t="s">
        <v>47</v>
      </c>
    </row>
    <row r="6" spans="1:7" x14ac:dyDescent="0.25">
      <c r="A6" s="178" t="s">
        <v>77</v>
      </c>
      <c r="B6" s="179"/>
      <c r="C6" s="180"/>
      <c r="D6" s="57"/>
      <c r="E6" s="180"/>
      <c r="F6" s="180"/>
      <c r="G6" s="180"/>
    </row>
    <row r="7" spans="1:7" x14ac:dyDescent="0.25">
      <c r="A7" s="181" t="s">
        <v>0</v>
      </c>
      <c r="B7" s="179"/>
      <c r="C7" s="180"/>
      <c r="D7" s="57"/>
      <c r="E7" s="180"/>
      <c r="F7" s="180"/>
      <c r="G7" s="180"/>
    </row>
    <row r="8" spans="1:7" x14ac:dyDescent="0.25">
      <c r="A8" s="182" t="s">
        <v>291</v>
      </c>
      <c r="B8" s="179"/>
      <c r="C8" s="180"/>
      <c r="D8" s="57"/>
      <c r="E8" s="180"/>
      <c r="F8" s="180"/>
      <c r="G8" s="180"/>
    </row>
    <row r="9" spans="1:7" x14ac:dyDescent="0.25">
      <c r="A9" s="183" t="s">
        <v>295</v>
      </c>
      <c r="B9" s="179" t="s">
        <v>116</v>
      </c>
      <c r="C9" s="184" t="s">
        <v>284</v>
      </c>
      <c r="D9" s="185">
        <v>15.8</v>
      </c>
      <c r="E9" s="186" t="s">
        <v>284</v>
      </c>
      <c r="F9" s="186" t="s">
        <v>284</v>
      </c>
      <c r="G9" s="184" t="s">
        <v>284</v>
      </c>
    </row>
    <row r="10" spans="1:7" x14ac:dyDescent="0.25">
      <c r="A10" s="183" t="s">
        <v>117</v>
      </c>
      <c r="B10" s="179" t="s">
        <v>116</v>
      </c>
      <c r="C10" s="184" t="s">
        <v>284</v>
      </c>
      <c r="D10" s="185">
        <v>10.5</v>
      </c>
      <c r="E10" s="186" t="s">
        <v>284</v>
      </c>
      <c r="F10" s="186" t="s">
        <v>284</v>
      </c>
      <c r="G10" s="184" t="s">
        <v>284</v>
      </c>
    </row>
    <row r="11" spans="1:7" x14ac:dyDescent="0.25">
      <c r="A11" s="183" t="s">
        <v>118</v>
      </c>
      <c r="B11" s="179" t="s">
        <v>116</v>
      </c>
      <c r="C11" s="184" t="s">
        <v>284</v>
      </c>
      <c r="D11" s="246" t="s">
        <v>345</v>
      </c>
      <c r="E11" s="245" t="s">
        <v>345</v>
      </c>
      <c r="F11" s="186" t="s">
        <v>284</v>
      </c>
      <c r="G11" s="184" t="s">
        <v>284</v>
      </c>
    </row>
    <row r="12" spans="1:7" x14ac:dyDescent="0.25">
      <c r="A12" s="183" t="s">
        <v>296</v>
      </c>
      <c r="B12" s="179" t="s">
        <v>116</v>
      </c>
      <c r="C12" s="184">
        <v>1.2</v>
      </c>
      <c r="D12" s="185">
        <v>1.2</v>
      </c>
      <c r="E12" s="186">
        <v>1.2</v>
      </c>
      <c r="F12" s="186">
        <v>1.2</v>
      </c>
      <c r="G12" s="184">
        <v>1.3</v>
      </c>
    </row>
    <row r="13" spans="1:7" x14ac:dyDescent="0.25">
      <c r="A13" s="183" t="s">
        <v>122</v>
      </c>
      <c r="B13" s="179" t="s">
        <v>116</v>
      </c>
      <c r="C13" s="184">
        <v>0.4</v>
      </c>
      <c r="D13" s="185">
        <v>0.4</v>
      </c>
      <c r="E13" s="186">
        <v>0.4</v>
      </c>
      <c r="F13" s="186">
        <v>0.4</v>
      </c>
      <c r="G13" s="184">
        <v>0.4</v>
      </c>
    </row>
    <row r="14" spans="1:7" x14ac:dyDescent="0.25">
      <c r="A14" s="187" t="s">
        <v>127</v>
      </c>
      <c r="B14" s="179" t="s">
        <v>116</v>
      </c>
      <c r="C14" s="188">
        <v>1</v>
      </c>
      <c r="D14" s="185">
        <v>1</v>
      </c>
      <c r="E14" s="186">
        <v>1</v>
      </c>
      <c r="F14" s="186">
        <v>1</v>
      </c>
      <c r="G14" s="184">
        <v>1</v>
      </c>
    </row>
    <row r="15" spans="1:7" x14ac:dyDescent="0.25">
      <c r="A15" s="187" t="s">
        <v>129</v>
      </c>
      <c r="B15" s="179" t="s">
        <v>116</v>
      </c>
      <c r="C15" s="245" t="s">
        <v>346</v>
      </c>
      <c r="D15" s="185">
        <v>0.2</v>
      </c>
      <c r="E15" s="186">
        <v>0.3</v>
      </c>
      <c r="F15" s="186">
        <v>0.3</v>
      </c>
      <c r="G15" s="184">
        <v>0.3</v>
      </c>
    </row>
    <row r="16" spans="1:7" x14ac:dyDescent="0.25">
      <c r="A16" s="187" t="s">
        <v>123</v>
      </c>
      <c r="B16" s="179" t="s">
        <v>116</v>
      </c>
      <c r="C16" s="245" t="s">
        <v>346</v>
      </c>
      <c r="D16" s="189" t="s">
        <v>284</v>
      </c>
      <c r="E16" s="184" t="s">
        <v>284</v>
      </c>
      <c r="F16" s="184" t="s">
        <v>284</v>
      </c>
      <c r="G16" s="184" t="s">
        <v>284</v>
      </c>
    </row>
    <row r="17" spans="1:7" x14ac:dyDescent="0.25">
      <c r="A17" s="187" t="s">
        <v>120</v>
      </c>
      <c r="B17" s="179" t="s">
        <v>116</v>
      </c>
      <c r="C17" s="184">
        <v>0.1</v>
      </c>
      <c r="D17" s="189">
        <v>0.1</v>
      </c>
      <c r="E17" s="184">
        <v>0.1</v>
      </c>
      <c r="F17" s="184" t="s">
        <v>284</v>
      </c>
      <c r="G17" s="184" t="s">
        <v>284</v>
      </c>
    </row>
    <row r="18" spans="1:7" x14ac:dyDescent="0.25">
      <c r="A18" s="187" t="s">
        <v>115</v>
      </c>
      <c r="B18" s="179" t="s">
        <v>116</v>
      </c>
      <c r="C18" s="184">
        <v>2.7</v>
      </c>
      <c r="D18" s="189">
        <v>1</v>
      </c>
      <c r="E18" s="184">
        <v>1.5</v>
      </c>
      <c r="F18" s="184">
        <v>1.8</v>
      </c>
      <c r="G18" s="245" t="s">
        <v>346</v>
      </c>
    </row>
    <row r="19" spans="1:7" x14ac:dyDescent="0.25">
      <c r="A19" s="190" t="s">
        <v>121</v>
      </c>
      <c r="B19" s="179" t="s">
        <v>116</v>
      </c>
      <c r="C19" s="184">
        <v>0.8</v>
      </c>
      <c r="D19" s="189">
        <v>0.8</v>
      </c>
      <c r="E19" s="184">
        <v>0.8</v>
      </c>
      <c r="F19" s="184">
        <v>0.8</v>
      </c>
      <c r="G19" s="184">
        <v>0.8</v>
      </c>
    </row>
    <row r="20" spans="1:7" x14ac:dyDescent="0.25">
      <c r="A20" s="187" t="s">
        <v>134</v>
      </c>
      <c r="B20" s="179" t="s">
        <v>116</v>
      </c>
      <c r="C20" s="186">
        <v>2.1</v>
      </c>
      <c r="D20" s="185">
        <v>2.1</v>
      </c>
      <c r="E20" s="186">
        <v>2.1</v>
      </c>
      <c r="F20" s="186">
        <v>2.2000000000000002</v>
      </c>
      <c r="G20" s="184">
        <v>2.2999999999999998</v>
      </c>
    </row>
    <row r="21" spans="1:7" x14ac:dyDescent="0.25">
      <c r="A21" s="182" t="s">
        <v>52</v>
      </c>
      <c r="B21" s="179"/>
      <c r="C21" s="184"/>
      <c r="D21" s="189"/>
      <c r="E21" s="184"/>
      <c r="F21" s="184"/>
      <c r="G21" s="184"/>
    </row>
    <row r="22" spans="1:7" x14ac:dyDescent="0.25">
      <c r="A22" s="187" t="s">
        <v>124</v>
      </c>
      <c r="B22" s="179" t="s">
        <v>344</v>
      </c>
      <c r="C22" s="184">
        <v>0.2</v>
      </c>
      <c r="D22" s="189">
        <v>0.2</v>
      </c>
      <c r="E22" s="184">
        <v>0.2</v>
      </c>
      <c r="F22" s="184">
        <v>0.2</v>
      </c>
      <c r="G22" s="184">
        <v>0.2</v>
      </c>
    </row>
    <row r="23" spans="1:7" x14ac:dyDescent="0.25">
      <c r="A23" s="182" t="s">
        <v>50</v>
      </c>
      <c r="B23" s="179"/>
      <c r="C23" s="194">
        <v>8.5</v>
      </c>
      <c r="D23" s="195">
        <v>33.200000000000003</v>
      </c>
      <c r="E23" s="194">
        <v>7.6</v>
      </c>
      <c r="F23" s="194">
        <v>7.9</v>
      </c>
      <c r="G23" s="194">
        <v>6.3</v>
      </c>
    </row>
    <row r="24" spans="1:7" x14ac:dyDescent="0.25">
      <c r="A24" s="181" t="s">
        <v>1</v>
      </c>
      <c r="B24" s="179"/>
      <c r="C24" s="196"/>
      <c r="D24" s="197"/>
      <c r="E24" s="196"/>
      <c r="F24" s="196"/>
      <c r="G24" s="196"/>
    </row>
    <row r="25" spans="1:7" x14ac:dyDescent="0.25">
      <c r="A25" s="182" t="s">
        <v>291</v>
      </c>
      <c r="B25" s="179"/>
      <c r="C25" s="184"/>
      <c r="D25" s="189"/>
      <c r="E25" s="184"/>
      <c r="F25" s="184"/>
      <c r="G25" s="184"/>
    </row>
    <row r="26" spans="1:7" x14ac:dyDescent="0.25">
      <c r="A26" s="183" t="s">
        <v>125</v>
      </c>
      <c r="B26" s="179" t="s">
        <v>116</v>
      </c>
      <c r="C26" s="191">
        <v>2</v>
      </c>
      <c r="D26" s="192">
        <v>2</v>
      </c>
      <c r="E26" s="191">
        <v>1</v>
      </c>
      <c r="F26" s="191" t="s">
        <v>284</v>
      </c>
      <c r="G26" s="191" t="s">
        <v>284</v>
      </c>
    </row>
    <row r="27" spans="1:7" x14ac:dyDescent="0.25">
      <c r="A27" s="183" t="s">
        <v>292</v>
      </c>
      <c r="B27" s="179" t="s">
        <v>116</v>
      </c>
      <c r="C27" s="191">
        <v>27.5</v>
      </c>
      <c r="D27" s="192" t="s">
        <v>284</v>
      </c>
      <c r="E27" s="191" t="s">
        <v>284</v>
      </c>
      <c r="F27" s="191" t="s">
        <v>284</v>
      </c>
      <c r="G27" s="191" t="s">
        <v>284</v>
      </c>
    </row>
    <row r="28" spans="1:7" x14ac:dyDescent="0.25">
      <c r="A28" s="183" t="s">
        <v>295</v>
      </c>
      <c r="B28" s="179" t="s">
        <v>116</v>
      </c>
      <c r="C28" s="191" t="s">
        <v>284</v>
      </c>
      <c r="D28" s="192">
        <v>419.7</v>
      </c>
      <c r="E28" s="191" t="s">
        <v>284</v>
      </c>
      <c r="F28" s="191" t="s">
        <v>284</v>
      </c>
      <c r="G28" s="191" t="s">
        <v>284</v>
      </c>
    </row>
    <row r="29" spans="1:7" x14ac:dyDescent="0.25">
      <c r="A29" s="183" t="s">
        <v>126</v>
      </c>
      <c r="B29" s="179" t="s">
        <v>116</v>
      </c>
      <c r="C29" s="191">
        <v>0.9</v>
      </c>
      <c r="D29" s="192">
        <v>0.9</v>
      </c>
      <c r="E29" s="191">
        <v>0.9</v>
      </c>
      <c r="F29" s="191">
        <v>0.9</v>
      </c>
      <c r="G29" s="191">
        <v>0.9</v>
      </c>
    </row>
    <row r="30" spans="1:7" x14ac:dyDescent="0.25">
      <c r="A30" s="183" t="s">
        <v>128</v>
      </c>
      <c r="B30" s="179" t="s">
        <v>116</v>
      </c>
      <c r="C30" s="191">
        <v>5</v>
      </c>
      <c r="D30" s="192" t="s">
        <v>284</v>
      </c>
      <c r="E30" s="191" t="s">
        <v>284</v>
      </c>
      <c r="F30" s="191" t="s">
        <v>284</v>
      </c>
      <c r="G30" s="191" t="s">
        <v>284</v>
      </c>
    </row>
    <row r="31" spans="1:7" x14ac:dyDescent="0.25">
      <c r="A31" s="183" t="s">
        <v>119</v>
      </c>
      <c r="B31" s="179" t="s">
        <v>116</v>
      </c>
      <c r="C31" s="191">
        <v>0.1</v>
      </c>
      <c r="D31" s="192">
        <v>0.1</v>
      </c>
      <c r="E31" s="191">
        <v>0.1</v>
      </c>
      <c r="F31" s="191">
        <v>0.1</v>
      </c>
      <c r="G31" s="191">
        <v>0.1</v>
      </c>
    </row>
    <row r="32" spans="1:7" x14ac:dyDescent="0.25">
      <c r="A32" s="183" t="s">
        <v>127</v>
      </c>
      <c r="B32" s="179" t="s">
        <v>116</v>
      </c>
      <c r="C32" s="191">
        <v>22.5</v>
      </c>
      <c r="D32" s="192">
        <v>23.3</v>
      </c>
      <c r="E32" s="191">
        <v>24.2</v>
      </c>
      <c r="F32" s="191">
        <v>25.1</v>
      </c>
      <c r="G32" s="191">
        <v>26.1</v>
      </c>
    </row>
    <row r="33" spans="1:8" x14ac:dyDescent="0.25">
      <c r="A33" s="183" t="s">
        <v>102</v>
      </c>
      <c r="B33" s="179" t="s">
        <v>116</v>
      </c>
      <c r="C33" s="191">
        <v>6.8</v>
      </c>
      <c r="D33" s="192">
        <v>5.3</v>
      </c>
      <c r="E33" s="191">
        <v>12.1</v>
      </c>
      <c r="F33" s="191">
        <v>1.9</v>
      </c>
      <c r="G33" s="191">
        <v>6.3</v>
      </c>
    </row>
    <row r="34" spans="1:8" x14ac:dyDescent="0.25">
      <c r="A34" s="183" t="s">
        <v>129</v>
      </c>
      <c r="B34" s="179" t="s">
        <v>116</v>
      </c>
      <c r="C34" s="191">
        <v>0.2</v>
      </c>
      <c r="D34" s="192">
        <v>0.1</v>
      </c>
      <c r="E34" s="191">
        <v>0.1</v>
      </c>
      <c r="F34" s="191">
        <v>0.1</v>
      </c>
      <c r="G34" s="191" t="s">
        <v>284</v>
      </c>
    </row>
    <row r="35" spans="1:8" x14ac:dyDescent="0.25">
      <c r="A35" s="183" t="s">
        <v>130</v>
      </c>
      <c r="B35" s="179" t="s">
        <v>116</v>
      </c>
      <c r="C35" s="191">
        <v>6</v>
      </c>
      <c r="D35" s="192">
        <v>6.3</v>
      </c>
      <c r="E35" s="191">
        <v>6.1</v>
      </c>
      <c r="F35" s="191">
        <v>6.1</v>
      </c>
      <c r="G35" s="191">
        <v>6.1</v>
      </c>
    </row>
    <row r="36" spans="1:8" x14ac:dyDescent="0.25">
      <c r="A36" s="183" t="s">
        <v>131</v>
      </c>
      <c r="B36" s="179" t="s">
        <v>116</v>
      </c>
      <c r="C36" s="191">
        <v>1.7</v>
      </c>
      <c r="D36" s="192">
        <v>1.7</v>
      </c>
      <c r="E36" s="191">
        <v>1.7</v>
      </c>
      <c r="F36" s="191">
        <v>1.7</v>
      </c>
      <c r="G36" s="191">
        <v>1.7</v>
      </c>
    </row>
    <row r="37" spans="1:8" x14ac:dyDescent="0.25">
      <c r="A37" s="183" t="s">
        <v>132</v>
      </c>
      <c r="B37" s="179" t="s">
        <v>116</v>
      </c>
      <c r="C37" s="191">
        <v>0.2</v>
      </c>
      <c r="D37" s="192">
        <v>0.2</v>
      </c>
      <c r="E37" s="191">
        <v>0.2</v>
      </c>
      <c r="F37" s="191">
        <v>0.2</v>
      </c>
      <c r="G37" s="191">
        <v>0.2</v>
      </c>
    </row>
    <row r="38" spans="1:8" x14ac:dyDescent="0.25">
      <c r="A38" s="183" t="s">
        <v>297</v>
      </c>
      <c r="B38" s="179" t="s">
        <v>116</v>
      </c>
      <c r="C38" s="191">
        <v>2.2000000000000002</v>
      </c>
      <c r="D38" s="192">
        <v>2.2000000000000002</v>
      </c>
      <c r="E38" s="191">
        <v>2.2000000000000002</v>
      </c>
      <c r="F38" s="191">
        <v>2.2999999999999998</v>
      </c>
      <c r="G38" s="191">
        <v>2.2999999999999998</v>
      </c>
    </row>
    <row r="39" spans="1:8" x14ac:dyDescent="0.25">
      <c r="A39" s="183" t="s">
        <v>133</v>
      </c>
      <c r="B39" s="179" t="s">
        <v>116</v>
      </c>
      <c r="C39" s="191">
        <v>8.4</v>
      </c>
      <c r="D39" s="192" t="s">
        <v>284</v>
      </c>
      <c r="E39" s="191" t="s">
        <v>284</v>
      </c>
      <c r="F39" s="191" t="s">
        <v>284</v>
      </c>
      <c r="G39" s="191" t="s">
        <v>284</v>
      </c>
    </row>
    <row r="40" spans="1:8" x14ac:dyDescent="0.25">
      <c r="A40" s="183" t="s">
        <v>298</v>
      </c>
      <c r="B40" s="179" t="s">
        <v>116</v>
      </c>
      <c r="C40" s="191">
        <v>1.1000000000000001</v>
      </c>
      <c r="D40" s="192">
        <v>1</v>
      </c>
      <c r="E40" s="191">
        <v>0.9</v>
      </c>
      <c r="F40" s="191">
        <v>0.7</v>
      </c>
      <c r="G40" s="191">
        <v>0.6</v>
      </c>
    </row>
    <row r="41" spans="1:8" x14ac:dyDescent="0.25">
      <c r="A41" s="183" t="s">
        <v>105</v>
      </c>
      <c r="B41" s="179" t="s">
        <v>116</v>
      </c>
      <c r="C41" s="191">
        <v>72.900000000000006</v>
      </c>
      <c r="D41" s="192">
        <v>41.7</v>
      </c>
      <c r="E41" s="191">
        <v>44.8</v>
      </c>
      <c r="F41" s="191">
        <v>31.9</v>
      </c>
      <c r="G41" s="191">
        <v>31.6</v>
      </c>
    </row>
    <row r="42" spans="1:8" x14ac:dyDescent="0.25">
      <c r="A42" s="183" t="s">
        <v>106</v>
      </c>
      <c r="B42" s="179" t="s">
        <v>116</v>
      </c>
      <c r="C42" s="191">
        <v>98.7</v>
      </c>
      <c r="D42" s="192">
        <v>82.4</v>
      </c>
      <c r="E42" s="191">
        <v>76.900000000000006</v>
      </c>
      <c r="F42" s="191">
        <v>57.4</v>
      </c>
      <c r="G42" s="191" t="s">
        <v>284</v>
      </c>
    </row>
    <row r="43" spans="1:8" x14ac:dyDescent="0.25">
      <c r="A43" s="183" t="s">
        <v>107</v>
      </c>
      <c r="B43" s="179" t="s">
        <v>116</v>
      </c>
      <c r="C43" s="191">
        <v>91.4</v>
      </c>
      <c r="D43" s="192">
        <v>91.9</v>
      </c>
      <c r="E43" s="191">
        <v>91.4</v>
      </c>
      <c r="F43" s="191">
        <v>93.3</v>
      </c>
      <c r="G43" s="191">
        <v>93.3</v>
      </c>
    </row>
    <row r="44" spans="1:8" x14ac:dyDescent="0.25">
      <c r="A44" s="198" t="s">
        <v>134</v>
      </c>
      <c r="B44" s="179" t="s">
        <v>116</v>
      </c>
      <c r="C44" s="191">
        <v>80.400000000000006</v>
      </c>
      <c r="D44" s="192">
        <v>77.7</v>
      </c>
      <c r="E44" s="191">
        <v>80.7</v>
      </c>
      <c r="F44" s="191">
        <v>83.9</v>
      </c>
      <c r="G44" s="191">
        <v>87.2</v>
      </c>
    </row>
    <row r="45" spans="1:8" x14ac:dyDescent="0.25">
      <c r="A45" s="183" t="s">
        <v>108</v>
      </c>
      <c r="B45" s="179" t="s">
        <v>116</v>
      </c>
      <c r="C45" s="191">
        <v>4.4000000000000004</v>
      </c>
      <c r="D45" s="192">
        <v>4.7</v>
      </c>
      <c r="E45" s="191">
        <v>4.3</v>
      </c>
      <c r="F45" s="191" t="s">
        <v>284</v>
      </c>
      <c r="G45" s="191" t="s">
        <v>284</v>
      </c>
    </row>
    <row r="46" spans="1:8" x14ac:dyDescent="0.25">
      <c r="A46" s="182" t="s">
        <v>52</v>
      </c>
      <c r="B46" s="179"/>
      <c r="C46" s="191"/>
      <c r="D46" s="192"/>
      <c r="E46" s="191"/>
      <c r="F46" s="191"/>
      <c r="G46" s="191"/>
    </row>
    <row r="47" spans="1:8" x14ac:dyDescent="0.25">
      <c r="A47" s="187" t="s">
        <v>124</v>
      </c>
      <c r="B47" s="179" t="s">
        <v>344</v>
      </c>
      <c r="C47" s="191">
        <v>7.9</v>
      </c>
      <c r="D47" s="192">
        <v>7.9</v>
      </c>
      <c r="E47" s="191">
        <v>7.9</v>
      </c>
      <c r="F47" s="191">
        <v>7.9</v>
      </c>
      <c r="G47" s="191">
        <v>7.9</v>
      </c>
      <c r="H47" s="199"/>
    </row>
    <row r="48" spans="1:8" x14ac:dyDescent="0.25">
      <c r="A48" s="182" t="s">
        <v>347</v>
      </c>
      <c r="B48" s="179"/>
      <c r="C48" s="194">
        <v>440.4</v>
      </c>
      <c r="D48" s="195">
        <v>768.9</v>
      </c>
      <c r="E48" s="194">
        <v>355.4</v>
      </c>
      <c r="F48" s="194">
        <v>313.39999999999998</v>
      </c>
      <c r="G48" s="194">
        <v>264.3</v>
      </c>
      <c r="H48" s="199"/>
    </row>
    <row r="49" spans="1:7" x14ac:dyDescent="0.25">
      <c r="A49" s="181" t="s">
        <v>2</v>
      </c>
      <c r="B49" s="179"/>
      <c r="C49" s="184"/>
      <c r="D49" s="189"/>
      <c r="E49" s="184"/>
      <c r="F49" s="184"/>
      <c r="G49" s="184"/>
    </row>
    <row r="50" spans="1:7" x14ac:dyDescent="0.25">
      <c r="A50" s="182" t="s">
        <v>52</v>
      </c>
      <c r="B50" s="179"/>
      <c r="C50" s="184"/>
      <c r="D50" s="189"/>
      <c r="E50" s="184"/>
      <c r="F50" s="184"/>
      <c r="G50" s="184"/>
    </row>
    <row r="51" spans="1:7" x14ac:dyDescent="0.25">
      <c r="A51" s="183" t="s">
        <v>135</v>
      </c>
      <c r="B51" s="179" t="s">
        <v>348</v>
      </c>
      <c r="C51" s="184">
        <v>1.3</v>
      </c>
      <c r="D51" s="189">
        <v>2.9</v>
      </c>
      <c r="E51" s="184" t="s">
        <v>284</v>
      </c>
      <c r="F51" s="184" t="s">
        <v>284</v>
      </c>
      <c r="G51" s="184" t="s">
        <v>284</v>
      </c>
    </row>
    <row r="52" spans="1:7" x14ac:dyDescent="0.25">
      <c r="A52" s="182" t="s">
        <v>50</v>
      </c>
      <c r="B52" s="179"/>
      <c r="C52" s="194">
        <v>1.3</v>
      </c>
      <c r="D52" s="195">
        <v>2.9</v>
      </c>
      <c r="E52" s="194" t="s">
        <v>284</v>
      </c>
      <c r="F52" s="194" t="s">
        <v>284</v>
      </c>
      <c r="G52" s="194" t="s">
        <v>284</v>
      </c>
    </row>
    <row r="53" spans="1:7" x14ac:dyDescent="0.25">
      <c r="A53" s="200" t="s">
        <v>81</v>
      </c>
      <c r="B53" s="179"/>
      <c r="C53" s="184"/>
      <c r="D53" s="189"/>
      <c r="E53" s="184"/>
      <c r="F53" s="184"/>
      <c r="G53" s="184"/>
    </row>
    <row r="54" spans="1:7" x14ac:dyDescent="0.25">
      <c r="A54" s="181" t="s">
        <v>3</v>
      </c>
      <c r="B54" s="179"/>
      <c r="C54" s="184"/>
      <c r="D54" s="189"/>
      <c r="E54" s="184"/>
      <c r="F54" s="184"/>
      <c r="G54" s="184"/>
    </row>
    <row r="55" spans="1:7" x14ac:dyDescent="0.25">
      <c r="A55" s="182" t="s">
        <v>291</v>
      </c>
      <c r="B55" s="179"/>
      <c r="C55" s="184"/>
      <c r="D55" s="189"/>
      <c r="E55" s="184"/>
      <c r="F55" s="184"/>
      <c r="G55" s="184"/>
    </row>
    <row r="56" spans="1:7" x14ac:dyDescent="0.25">
      <c r="A56" s="183" t="s">
        <v>111</v>
      </c>
      <c r="B56" s="179" t="s">
        <v>116</v>
      </c>
      <c r="C56" s="188">
        <v>204.6</v>
      </c>
      <c r="D56" s="201">
        <v>284.60000000000002</v>
      </c>
      <c r="E56" s="188">
        <v>324.2</v>
      </c>
      <c r="F56" s="188">
        <v>322.10000000000002</v>
      </c>
      <c r="G56" s="188">
        <v>317.89999999999998</v>
      </c>
    </row>
    <row r="57" spans="1:7" x14ac:dyDescent="0.25">
      <c r="A57" s="183" t="s">
        <v>136</v>
      </c>
      <c r="B57" s="179" t="s">
        <v>116</v>
      </c>
      <c r="C57" s="188">
        <v>126</v>
      </c>
      <c r="D57" s="201">
        <v>54</v>
      </c>
      <c r="E57" s="188" t="s">
        <v>284</v>
      </c>
      <c r="F57" s="188" t="s">
        <v>284</v>
      </c>
      <c r="G57" s="188" t="s">
        <v>284</v>
      </c>
    </row>
    <row r="58" spans="1:7" x14ac:dyDescent="0.25">
      <c r="A58" s="183" t="s">
        <v>349</v>
      </c>
      <c r="B58" s="179" t="s">
        <v>116</v>
      </c>
      <c r="C58" s="184">
        <v>80.099999999999994</v>
      </c>
      <c r="D58" s="189">
        <v>76.099999999999994</v>
      </c>
      <c r="E58" s="184">
        <v>78.8</v>
      </c>
      <c r="F58" s="184">
        <v>81.7</v>
      </c>
      <c r="G58" s="184">
        <v>84.7</v>
      </c>
    </row>
    <row r="59" spans="1:7" x14ac:dyDescent="0.25">
      <c r="A59" s="183" t="s">
        <v>137</v>
      </c>
      <c r="B59" s="179" t="s">
        <v>116</v>
      </c>
      <c r="C59" s="184">
        <v>2.5</v>
      </c>
      <c r="D59" s="189">
        <v>2.1</v>
      </c>
      <c r="E59" s="184" t="s">
        <v>284</v>
      </c>
      <c r="F59" s="184" t="s">
        <v>284</v>
      </c>
      <c r="G59" s="184" t="s">
        <v>284</v>
      </c>
    </row>
    <row r="60" spans="1:7" x14ac:dyDescent="0.25">
      <c r="A60" s="198" t="s">
        <v>138</v>
      </c>
      <c r="B60" s="179" t="s">
        <v>116</v>
      </c>
      <c r="C60" s="184">
        <v>106</v>
      </c>
      <c r="D60" s="189">
        <v>109.2</v>
      </c>
      <c r="E60" s="184">
        <v>111.1</v>
      </c>
      <c r="F60" s="184">
        <v>113.1</v>
      </c>
      <c r="G60" s="184">
        <v>115</v>
      </c>
    </row>
    <row r="61" spans="1:7" x14ac:dyDescent="0.25">
      <c r="A61" s="182" t="s">
        <v>352</v>
      </c>
      <c r="B61" s="179"/>
      <c r="C61" s="184"/>
      <c r="D61" s="202"/>
      <c r="E61" s="184"/>
      <c r="F61" s="184"/>
      <c r="G61" s="184"/>
    </row>
    <row r="62" spans="1:7" x14ac:dyDescent="0.25">
      <c r="A62" s="183" t="s">
        <v>139</v>
      </c>
      <c r="B62" s="179" t="s">
        <v>350</v>
      </c>
      <c r="C62" s="184">
        <v>11.1</v>
      </c>
      <c r="D62" s="189">
        <v>11.4</v>
      </c>
      <c r="E62" s="184">
        <v>11.7</v>
      </c>
      <c r="F62" s="184" t="s">
        <v>284</v>
      </c>
      <c r="G62" s="184" t="s">
        <v>284</v>
      </c>
    </row>
    <row r="63" spans="1:7" x14ac:dyDescent="0.25">
      <c r="A63" s="183" t="s">
        <v>141</v>
      </c>
      <c r="B63" s="179" t="s">
        <v>344</v>
      </c>
      <c r="C63" s="184">
        <v>2.8</v>
      </c>
      <c r="D63" s="189">
        <v>11.8</v>
      </c>
      <c r="E63" s="184">
        <v>17.100000000000001</v>
      </c>
      <c r="F63" s="184">
        <v>6.6</v>
      </c>
      <c r="G63" s="184" t="s">
        <v>284</v>
      </c>
    </row>
    <row r="64" spans="1:7" x14ac:dyDescent="0.25">
      <c r="A64" s="183" t="s">
        <v>124</v>
      </c>
      <c r="B64" s="179" t="s">
        <v>344</v>
      </c>
      <c r="C64" s="186">
        <v>0.4</v>
      </c>
      <c r="D64" s="203">
        <v>0.4</v>
      </c>
      <c r="E64" s="204">
        <v>0.4</v>
      </c>
      <c r="F64" s="204">
        <v>0.4</v>
      </c>
      <c r="G64" s="204" t="s">
        <v>284</v>
      </c>
    </row>
    <row r="65" spans="1:8" x14ac:dyDescent="0.25">
      <c r="A65" s="198" t="s">
        <v>140</v>
      </c>
      <c r="B65" s="179" t="s">
        <v>351</v>
      </c>
      <c r="C65" s="184" t="s">
        <v>284</v>
      </c>
      <c r="D65" s="189">
        <v>0.2</v>
      </c>
      <c r="E65" s="184">
        <v>0.2</v>
      </c>
      <c r="F65" s="205">
        <v>0.2</v>
      </c>
      <c r="G65" s="166">
        <v>0.2</v>
      </c>
    </row>
    <row r="66" spans="1:8" x14ac:dyDescent="0.25">
      <c r="A66" s="183" t="s">
        <v>299</v>
      </c>
      <c r="B66" s="179" t="s">
        <v>350</v>
      </c>
      <c r="C66" s="245" t="s">
        <v>353</v>
      </c>
      <c r="D66" s="203" t="s">
        <v>353</v>
      </c>
      <c r="E66" s="245" t="s">
        <v>353</v>
      </c>
      <c r="F66" s="204" t="s">
        <v>284</v>
      </c>
      <c r="G66" s="204" t="s">
        <v>284</v>
      </c>
    </row>
    <row r="67" spans="1:8" ht="13" x14ac:dyDescent="0.3">
      <c r="A67" s="182" t="s">
        <v>50</v>
      </c>
      <c r="B67" s="179"/>
      <c r="C67" s="194">
        <v>533.4</v>
      </c>
      <c r="D67" s="195">
        <v>549.79999999999995</v>
      </c>
      <c r="E67" s="194">
        <v>543.4</v>
      </c>
      <c r="F67" s="194">
        <v>524.1</v>
      </c>
      <c r="G67" s="194">
        <v>517.79999999999995</v>
      </c>
      <c r="H67" s="206"/>
    </row>
    <row r="68" spans="1:8" x14ac:dyDescent="0.25">
      <c r="A68" s="181" t="s">
        <v>4</v>
      </c>
      <c r="B68" s="179"/>
      <c r="C68" s="184"/>
      <c r="D68" s="189"/>
      <c r="E68" s="184"/>
      <c r="F68" s="184"/>
      <c r="G68" s="184"/>
    </row>
    <row r="69" spans="1:8" x14ac:dyDescent="0.25">
      <c r="A69" s="182" t="s">
        <v>291</v>
      </c>
      <c r="B69" s="179"/>
      <c r="C69" s="184"/>
      <c r="D69" s="189"/>
      <c r="E69" s="184"/>
      <c r="F69" s="184"/>
      <c r="G69" s="184"/>
    </row>
    <row r="70" spans="1:8" x14ac:dyDescent="0.25">
      <c r="A70" s="183" t="s">
        <v>138</v>
      </c>
      <c r="B70" s="179" t="s">
        <v>116</v>
      </c>
      <c r="C70" s="191">
        <v>0.9</v>
      </c>
      <c r="D70" s="192">
        <v>0.8</v>
      </c>
      <c r="E70" s="191">
        <v>0.9</v>
      </c>
      <c r="F70" s="191">
        <v>0.9</v>
      </c>
      <c r="G70" s="191">
        <v>0.9</v>
      </c>
    </row>
    <row r="71" spans="1:8" x14ac:dyDescent="0.25">
      <c r="A71" s="183" t="s">
        <v>281</v>
      </c>
      <c r="B71" s="179" t="s">
        <v>116</v>
      </c>
      <c r="C71" s="191" t="s">
        <v>284</v>
      </c>
      <c r="D71" s="192">
        <v>0.4</v>
      </c>
      <c r="E71" s="191">
        <v>0.8</v>
      </c>
      <c r="F71" s="191">
        <v>1.3</v>
      </c>
      <c r="G71" s="191">
        <v>1.8</v>
      </c>
    </row>
    <row r="72" spans="1:8" x14ac:dyDescent="0.25">
      <c r="A72" s="182" t="s">
        <v>50</v>
      </c>
      <c r="B72" s="179"/>
      <c r="C72" s="194">
        <v>0.9</v>
      </c>
      <c r="D72" s="195">
        <v>1.2</v>
      </c>
      <c r="E72" s="194">
        <v>1.7</v>
      </c>
      <c r="F72" s="194">
        <v>2.2000000000000002</v>
      </c>
      <c r="G72" s="194">
        <v>2.7</v>
      </c>
    </row>
    <row r="73" spans="1:8" x14ac:dyDescent="0.25">
      <c r="A73" s="181" t="s">
        <v>5</v>
      </c>
      <c r="B73" s="179"/>
      <c r="C73" s="184"/>
      <c r="D73" s="189"/>
      <c r="E73" s="184"/>
      <c r="F73" s="184"/>
      <c r="G73" s="184"/>
    </row>
    <row r="74" spans="1:8" x14ac:dyDescent="0.25">
      <c r="A74" s="182" t="s">
        <v>291</v>
      </c>
      <c r="B74" s="179"/>
      <c r="C74" s="184"/>
      <c r="D74" s="189"/>
      <c r="E74" s="184"/>
      <c r="F74" s="184"/>
      <c r="G74" s="184"/>
    </row>
    <row r="75" spans="1:8" x14ac:dyDescent="0.25">
      <c r="A75" s="183" t="s">
        <v>138</v>
      </c>
      <c r="B75" s="179" t="s">
        <v>116</v>
      </c>
      <c r="C75" s="184">
        <v>0.8</v>
      </c>
      <c r="D75" s="189">
        <v>0.7</v>
      </c>
      <c r="E75" s="184">
        <v>0.7</v>
      </c>
      <c r="F75" s="184">
        <v>0.7</v>
      </c>
      <c r="G75" s="184">
        <v>0.7</v>
      </c>
    </row>
    <row r="76" spans="1:8" x14ac:dyDescent="0.25">
      <c r="A76" s="182" t="s">
        <v>50</v>
      </c>
      <c r="B76" s="179"/>
      <c r="C76" s="194">
        <v>0.8</v>
      </c>
      <c r="D76" s="195">
        <v>0.7</v>
      </c>
      <c r="E76" s="194">
        <v>0.7</v>
      </c>
      <c r="F76" s="194">
        <v>0.7</v>
      </c>
      <c r="G76" s="194">
        <v>0.7</v>
      </c>
      <c r="H76" s="169"/>
    </row>
    <row r="77" spans="1:8" x14ac:dyDescent="0.25">
      <c r="A77" s="207" t="s">
        <v>82</v>
      </c>
      <c r="B77" s="179"/>
      <c r="C77" s="208"/>
      <c r="D77" s="202"/>
      <c r="E77" s="208"/>
      <c r="F77" s="208"/>
      <c r="G77" s="208"/>
      <c r="H77" s="169"/>
    </row>
    <row r="78" spans="1:8" x14ac:dyDescent="0.25">
      <c r="A78" s="181" t="s">
        <v>83</v>
      </c>
      <c r="B78" s="209"/>
      <c r="C78" s="210"/>
      <c r="D78" s="211"/>
      <c r="E78" s="210"/>
      <c r="F78" s="210"/>
      <c r="G78" s="210"/>
      <c r="H78" s="169"/>
    </row>
    <row r="79" spans="1:8" x14ac:dyDescent="0.25">
      <c r="A79" s="182" t="s">
        <v>291</v>
      </c>
      <c r="B79" s="209"/>
      <c r="C79" s="210"/>
      <c r="D79" s="211"/>
      <c r="E79" s="210"/>
      <c r="F79" s="210"/>
      <c r="G79" s="210"/>
      <c r="H79" s="169"/>
    </row>
    <row r="80" spans="1:8" x14ac:dyDescent="0.25">
      <c r="A80" s="183" t="s">
        <v>142</v>
      </c>
      <c r="B80" s="212" t="s">
        <v>116</v>
      </c>
      <c r="C80" s="184" t="s">
        <v>284</v>
      </c>
      <c r="D80" s="185">
        <v>0.3</v>
      </c>
      <c r="E80" s="186">
        <v>0.3</v>
      </c>
      <c r="F80" s="186" t="s">
        <v>284</v>
      </c>
      <c r="G80" s="186" t="s">
        <v>284</v>
      </c>
      <c r="H80" s="169"/>
    </row>
    <row r="81" spans="1:8" x14ac:dyDescent="0.25">
      <c r="A81" s="182" t="s">
        <v>52</v>
      </c>
      <c r="B81" s="212"/>
      <c r="C81" s="184"/>
      <c r="D81" s="185"/>
      <c r="E81" s="186"/>
      <c r="F81" s="186"/>
      <c r="G81" s="186"/>
      <c r="H81" s="169"/>
    </row>
    <row r="82" spans="1:8" x14ac:dyDescent="0.25">
      <c r="A82" s="183" t="s">
        <v>288</v>
      </c>
      <c r="B82" s="212" t="s">
        <v>143</v>
      </c>
      <c r="C82" s="184" t="s">
        <v>284</v>
      </c>
      <c r="D82" s="185">
        <v>5.5</v>
      </c>
      <c r="E82" s="186">
        <v>2</v>
      </c>
      <c r="F82" s="186" t="s">
        <v>284</v>
      </c>
      <c r="G82" s="186" t="s">
        <v>284</v>
      </c>
      <c r="H82" s="169"/>
    </row>
    <row r="83" spans="1:8" x14ac:dyDescent="0.25">
      <c r="A83" s="183" t="s">
        <v>287</v>
      </c>
      <c r="B83" s="212" t="s">
        <v>143</v>
      </c>
      <c r="C83" s="184" t="s">
        <v>284</v>
      </c>
      <c r="D83" s="189">
        <v>3.5</v>
      </c>
      <c r="E83" s="186">
        <v>1.5</v>
      </c>
      <c r="F83" s="186" t="s">
        <v>284</v>
      </c>
      <c r="G83" s="186" t="s">
        <v>284</v>
      </c>
      <c r="H83" s="169"/>
    </row>
    <row r="84" spans="1:8" x14ac:dyDescent="0.25">
      <c r="A84" s="182" t="s">
        <v>50</v>
      </c>
      <c r="B84" s="212"/>
      <c r="C84" s="194" t="s">
        <v>284</v>
      </c>
      <c r="D84" s="195">
        <v>9.3000000000000007</v>
      </c>
      <c r="E84" s="194">
        <v>3.8</v>
      </c>
      <c r="F84" s="194" t="s">
        <v>284</v>
      </c>
      <c r="G84" s="194" t="s">
        <v>284</v>
      </c>
      <c r="H84" s="169"/>
    </row>
    <row r="85" spans="1:8" x14ac:dyDescent="0.25">
      <c r="A85" s="181" t="s">
        <v>7</v>
      </c>
      <c r="B85" s="209"/>
      <c r="C85" s="210"/>
      <c r="D85" s="211"/>
      <c r="E85" s="210"/>
      <c r="F85" s="210"/>
      <c r="G85" s="210"/>
      <c r="H85" s="169"/>
    </row>
    <row r="86" spans="1:8" x14ac:dyDescent="0.25">
      <c r="A86" s="182" t="s">
        <v>291</v>
      </c>
      <c r="B86" s="209"/>
      <c r="C86" s="210"/>
      <c r="D86" s="211"/>
      <c r="E86" s="210"/>
      <c r="F86" s="210"/>
      <c r="G86" s="210"/>
      <c r="H86" s="169"/>
    </row>
    <row r="87" spans="1:8" x14ac:dyDescent="0.25">
      <c r="A87" s="183" t="s">
        <v>144</v>
      </c>
      <c r="B87" s="212" t="s">
        <v>116</v>
      </c>
      <c r="C87" s="184">
        <v>0.6</v>
      </c>
      <c r="D87" s="185" t="s">
        <v>284</v>
      </c>
      <c r="E87" s="186" t="s">
        <v>284</v>
      </c>
      <c r="F87" s="186" t="s">
        <v>284</v>
      </c>
      <c r="G87" s="186" t="s">
        <v>284</v>
      </c>
    </row>
    <row r="88" spans="1:8" x14ac:dyDescent="0.25">
      <c r="A88" s="183" t="s">
        <v>145</v>
      </c>
      <c r="B88" s="212" t="s">
        <v>116</v>
      </c>
      <c r="C88" s="184">
        <v>2.5</v>
      </c>
      <c r="D88" s="189">
        <v>2.5</v>
      </c>
      <c r="E88" s="186">
        <v>2.5</v>
      </c>
      <c r="F88" s="186">
        <v>2.5</v>
      </c>
      <c r="G88" s="186" t="s">
        <v>284</v>
      </c>
    </row>
    <row r="89" spans="1:8" x14ac:dyDescent="0.25">
      <c r="A89" s="182" t="s">
        <v>50</v>
      </c>
      <c r="B89" s="212"/>
      <c r="C89" s="194">
        <v>3.1</v>
      </c>
      <c r="D89" s="195">
        <v>2.5</v>
      </c>
      <c r="E89" s="194">
        <v>2.5</v>
      </c>
      <c r="F89" s="194">
        <v>2.5</v>
      </c>
      <c r="G89" s="194" t="s">
        <v>284</v>
      </c>
    </row>
    <row r="90" spans="1:8" x14ac:dyDescent="0.25">
      <c r="A90" s="207" t="s">
        <v>8</v>
      </c>
      <c r="B90" s="179"/>
      <c r="C90" s="184"/>
      <c r="D90" s="189"/>
      <c r="E90" s="184"/>
      <c r="F90" s="184"/>
      <c r="G90" s="184"/>
      <c r="H90" s="169"/>
    </row>
    <row r="91" spans="1:8" x14ac:dyDescent="0.25">
      <c r="A91" s="182" t="s">
        <v>52</v>
      </c>
      <c r="B91" s="179"/>
      <c r="C91" s="184"/>
      <c r="D91" s="189"/>
      <c r="E91" s="184"/>
      <c r="F91" s="184"/>
      <c r="G91" s="184"/>
      <c r="H91" s="169"/>
    </row>
    <row r="92" spans="1:8" x14ac:dyDescent="0.25">
      <c r="A92" s="183" t="s">
        <v>146</v>
      </c>
      <c r="B92" s="179" t="s">
        <v>350</v>
      </c>
      <c r="C92" s="184">
        <v>9.1</v>
      </c>
      <c r="D92" s="189">
        <v>9.1</v>
      </c>
      <c r="E92" s="184">
        <v>9.1</v>
      </c>
      <c r="F92" s="184">
        <v>9.1</v>
      </c>
      <c r="G92" s="184">
        <v>9.1</v>
      </c>
      <c r="H92" s="169"/>
    </row>
    <row r="93" spans="1:8" x14ac:dyDescent="0.25">
      <c r="A93" s="182" t="s">
        <v>50</v>
      </c>
      <c r="B93" s="179"/>
      <c r="C93" s="194">
        <v>9.1</v>
      </c>
      <c r="D93" s="195">
        <v>9.1</v>
      </c>
      <c r="E93" s="194">
        <v>9.1</v>
      </c>
      <c r="F93" s="194">
        <v>9.1</v>
      </c>
      <c r="G93" s="194">
        <v>9.1</v>
      </c>
      <c r="H93" s="169"/>
    </row>
    <row r="94" spans="1:8" x14ac:dyDescent="0.25">
      <c r="A94" s="207" t="s">
        <v>6</v>
      </c>
      <c r="B94" s="209"/>
      <c r="C94" s="209"/>
      <c r="D94" s="213"/>
      <c r="E94" s="209"/>
      <c r="F94" s="209"/>
      <c r="G94" s="209"/>
      <c r="H94" s="169"/>
    </row>
    <row r="95" spans="1:8" x14ac:dyDescent="0.25">
      <c r="A95" s="182" t="s">
        <v>51</v>
      </c>
      <c r="B95" s="209"/>
      <c r="C95" s="209"/>
      <c r="D95" s="213"/>
      <c r="E95" s="209"/>
      <c r="F95" s="209"/>
      <c r="G95" s="209"/>
      <c r="H95" s="169"/>
    </row>
    <row r="96" spans="1:8" x14ac:dyDescent="0.25">
      <c r="A96" s="198" t="s">
        <v>300</v>
      </c>
      <c r="B96" s="179" t="s">
        <v>116</v>
      </c>
      <c r="C96" s="184">
        <v>12.4</v>
      </c>
      <c r="D96" s="189">
        <v>5.6</v>
      </c>
      <c r="E96" s="184" t="s">
        <v>284</v>
      </c>
      <c r="F96" s="184" t="s">
        <v>284</v>
      </c>
      <c r="G96" s="184" t="s">
        <v>284</v>
      </c>
      <c r="H96" s="169"/>
    </row>
    <row r="97" spans="1:8" x14ac:dyDescent="0.25">
      <c r="A97" s="214" t="s">
        <v>50</v>
      </c>
      <c r="B97" s="209"/>
      <c r="C97" s="194">
        <v>12.4</v>
      </c>
      <c r="D97" s="195">
        <v>5.6</v>
      </c>
      <c r="E97" s="194" t="s">
        <v>284</v>
      </c>
      <c r="F97" s="194" t="s">
        <v>284</v>
      </c>
      <c r="G97" s="194" t="s">
        <v>284</v>
      </c>
      <c r="H97" s="169"/>
    </row>
    <row r="98" spans="1:8" x14ac:dyDescent="0.25">
      <c r="A98" s="181" t="s">
        <v>147</v>
      </c>
      <c r="B98" s="179"/>
      <c r="C98" s="184"/>
      <c r="D98" s="189"/>
      <c r="E98" s="184"/>
      <c r="F98" s="184"/>
      <c r="G98" s="184"/>
    </row>
    <row r="99" spans="1:8" x14ac:dyDescent="0.25">
      <c r="A99" s="207" t="s">
        <v>87</v>
      </c>
      <c r="B99" s="179"/>
      <c r="C99" s="215"/>
      <c r="D99" s="216"/>
      <c r="E99" s="215"/>
      <c r="F99" s="215"/>
      <c r="G99" s="215"/>
    </row>
    <row r="100" spans="1:8" x14ac:dyDescent="0.25">
      <c r="A100" s="214" t="s">
        <v>293</v>
      </c>
      <c r="B100" s="179"/>
      <c r="C100" s="184"/>
      <c r="D100" s="189"/>
      <c r="E100" s="184"/>
      <c r="F100" s="184"/>
      <c r="G100" s="184"/>
    </row>
    <row r="101" spans="1:8" x14ac:dyDescent="0.25">
      <c r="A101" s="198" t="s">
        <v>158</v>
      </c>
      <c r="B101" s="179" t="s">
        <v>116</v>
      </c>
      <c r="C101" s="184">
        <v>10</v>
      </c>
      <c r="D101" s="189">
        <v>40</v>
      </c>
      <c r="E101" s="184" t="s">
        <v>284</v>
      </c>
      <c r="F101" s="184">
        <v>25</v>
      </c>
      <c r="G101" s="184">
        <v>25</v>
      </c>
    </row>
    <row r="102" spans="1:8" x14ac:dyDescent="0.25">
      <c r="A102" s="198" t="s">
        <v>161</v>
      </c>
      <c r="B102" s="179" t="s">
        <v>116</v>
      </c>
      <c r="C102" s="191">
        <v>12.6</v>
      </c>
      <c r="D102" s="189">
        <v>14.2</v>
      </c>
      <c r="E102" s="184" t="s">
        <v>284</v>
      </c>
      <c r="F102" s="184" t="s">
        <v>284</v>
      </c>
      <c r="G102" s="184" t="s">
        <v>284</v>
      </c>
    </row>
    <row r="103" spans="1:8" x14ac:dyDescent="0.25">
      <c r="A103" s="198" t="s">
        <v>301</v>
      </c>
      <c r="B103" s="179" t="s">
        <v>116</v>
      </c>
      <c r="C103" s="184">
        <v>5</v>
      </c>
      <c r="D103" s="189">
        <v>2.5</v>
      </c>
      <c r="E103" s="184" t="s">
        <v>284</v>
      </c>
      <c r="F103" s="184" t="s">
        <v>284</v>
      </c>
      <c r="G103" s="184" t="s">
        <v>284</v>
      </c>
    </row>
    <row r="104" spans="1:8" x14ac:dyDescent="0.25">
      <c r="A104" s="198" t="s">
        <v>154</v>
      </c>
      <c r="B104" s="179" t="s">
        <v>116</v>
      </c>
      <c r="C104" s="184" t="s">
        <v>284</v>
      </c>
      <c r="D104" s="189">
        <v>5</v>
      </c>
      <c r="E104" s="184" t="s">
        <v>284</v>
      </c>
      <c r="F104" s="184" t="s">
        <v>284</v>
      </c>
      <c r="G104" s="184" t="s">
        <v>284</v>
      </c>
    </row>
    <row r="105" spans="1:8" x14ac:dyDescent="0.25">
      <c r="A105" s="198" t="s">
        <v>166</v>
      </c>
      <c r="B105" s="179" t="s">
        <v>116</v>
      </c>
      <c r="C105" s="217">
        <v>0.5</v>
      </c>
      <c r="D105" s="218">
        <v>4.5999999999999996</v>
      </c>
      <c r="E105" s="217" t="s">
        <v>284</v>
      </c>
      <c r="F105" s="217" t="s">
        <v>284</v>
      </c>
      <c r="G105" s="217" t="s">
        <v>284</v>
      </c>
    </row>
    <row r="106" spans="1:8" x14ac:dyDescent="0.25">
      <c r="A106" s="198" t="s">
        <v>163</v>
      </c>
      <c r="B106" s="179" t="s">
        <v>116</v>
      </c>
      <c r="C106" s="217">
        <v>0.1</v>
      </c>
      <c r="D106" s="218">
        <v>1.7</v>
      </c>
      <c r="E106" s="217">
        <v>2.7</v>
      </c>
      <c r="F106" s="217" t="s">
        <v>284</v>
      </c>
      <c r="G106" s="217" t="s">
        <v>284</v>
      </c>
    </row>
    <row r="107" spans="1:8" x14ac:dyDescent="0.25">
      <c r="A107" s="198" t="s">
        <v>164</v>
      </c>
      <c r="B107" s="179" t="s">
        <v>116</v>
      </c>
      <c r="C107" s="217">
        <v>1.6</v>
      </c>
      <c r="D107" s="218" t="s">
        <v>284</v>
      </c>
      <c r="E107" s="217" t="s">
        <v>284</v>
      </c>
      <c r="F107" s="217" t="s">
        <v>284</v>
      </c>
      <c r="G107" s="217" t="s">
        <v>284</v>
      </c>
    </row>
    <row r="108" spans="1:8" x14ac:dyDescent="0.25">
      <c r="A108" s="198" t="s">
        <v>162</v>
      </c>
      <c r="B108" s="179" t="s">
        <v>116</v>
      </c>
      <c r="C108" s="217">
        <v>2</v>
      </c>
      <c r="D108" s="218">
        <v>5</v>
      </c>
      <c r="E108" s="217" t="s">
        <v>284</v>
      </c>
      <c r="F108" s="217" t="s">
        <v>284</v>
      </c>
      <c r="G108" s="217" t="s">
        <v>284</v>
      </c>
    </row>
    <row r="109" spans="1:8" x14ac:dyDescent="0.25">
      <c r="A109" s="198" t="s">
        <v>302</v>
      </c>
      <c r="B109" s="179" t="s">
        <v>116</v>
      </c>
      <c r="C109" s="217">
        <v>7</v>
      </c>
      <c r="D109" s="218">
        <v>10.6</v>
      </c>
      <c r="E109" s="217">
        <v>2.2999999999999998</v>
      </c>
      <c r="F109" s="217" t="s">
        <v>284</v>
      </c>
      <c r="G109" s="217" t="s">
        <v>284</v>
      </c>
    </row>
    <row r="110" spans="1:8" x14ac:dyDescent="0.25">
      <c r="A110" s="198" t="s">
        <v>159</v>
      </c>
      <c r="B110" s="179" t="s">
        <v>116</v>
      </c>
      <c r="C110" s="217">
        <v>0.3</v>
      </c>
      <c r="D110" s="218">
        <v>0.4</v>
      </c>
      <c r="E110" s="217" t="s">
        <v>284</v>
      </c>
      <c r="F110" s="217" t="s">
        <v>284</v>
      </c>
      <c r="G110" s="217" t="s">
        <v>284</v>
      </c>
    </row>
    <row r="111" spans="1:8" x14ac:dyDescent="0.25">
      <c r="A111" s="198" t="s">
        <v>165</v>
      </c>
      <c r="B111" s="179" t="s">
        <v>116</v>
      </c>
      <c r="C111" s="217">
        <v>4.0999999999999996</v>
      </c>
      <c r="D111" s="218">
        <v>2.8</v>
      </c>
      <c r="E111" s="217" t="s">
        <v>284</v>
      </c>
      <c r="F111" s="217" t="s">
        <v>284</v>
      </c>
      <c r="G111" s="217" t="s">
        <v>284</v>
      </c>
    </row>
    <row r="112" spans="1:8" x14ac:dyDescent="0.25">
      <c r="A112" s="198" t="s">
        <v>160</v>
      </c>
      <c r="B112" s="179" t="s">
        <v>116</v>
      </c>
      <c r="C112" s="217">
        <v>0.6</v>
      </c>
      <c r="D112" s="218">
        <v>6.4</v>
      </c>
      <c r="E112" s="217" t="s">
        <v>284</v>
      </c>
      <c r="F112" s="217" t="s">
        <v>284</v>
      </c>
      <c r="G112" s="217" t="s">
        <v>284</v>
      </c>
    </row>
    <row r="113" spans="1:7" x14ac:dyDescent="0.25">
      <c r="A113" s="198" t="s">
        <v>303</v>
      </c>
      <c r="B113" s="179" t="s">
        <v>116</v>
      </c>
      <c r="C113" s="219">
        <v>19</v>
      </c>
      <c r="D113" s="220">
        <v>19</v>
      </c>
      <c r="E113" s="217">
        <v>19</v>
      </c>
      <c r="F113" s="219">
        <v>19</v>
      </c>
      <c r="G113" s="219">
        <v>19</v>
      </c>
    </row>
    <row r="114" spans="1:7" x14ac:dyDescent="0.25">
      <c r="A114" s="183" t="s">
        <v>354</v>
      </c>
      <c r="B114" s="179" t="s">
        <v>116</v>
      </c>
      <c r="C114" s="217" t="s">
        <v>284</v>
      </c>
      <c r="D114" s="218" t="s">
        <v>284</v>
      </c>
      <c r="E114" s="217" t="s">
        <v>284</v>
      </c>
      <c r="F114" s="217" t="s">
        <v>284</v>
      </c>
      <c r="G114" s="217" t="s">
        <v>284</v>
      </c>
    </row>
    <row r="115" spans="1:7" x14ac:dyDescent="0.25">
      <c r="A115" s="198" t="s">
        <v>304</v>
      </c>
      <c r="B115" s="179" t="s">
        <v>116</v>
      </c>
      <c r="C115" s="217">
        <v>1.7</v>
      </c>
      <c r="D115" s="218">
        <v>1.7</v>
      </c>
      <c r="E115" s="217">
        <v>1.7</v>
      </c>
      <c r="F115" s="217">
        <v>1.7</v>
      </c>
      <c r="G115" s="217">
        <v>1.2</v>
      </c>
    </row>
    <row r="116" spans="1:7" x14ac:dyDescent="0.25">
      <c r="A116" s="198" t="s">
        <v>156</v>
      </c>
      <c r="B116" s="179" t="s">
        <v>116</v>
      </c>
      <c r="C116" s="184">
        <v>1.1000000000000001</v>
      </c>
      <c r="D116" s="185">
        <v>1.5</v>
      </c>
      <c r="E116" s="184">
        <v>1.8</v>
      </c>
      <c r="F116" s="184">
        <v>2</v>
      </c>
      <c r="G116" s="184">
        <v>1.6</v>
      </c>
    </row>
    <row r="117" spans="1:7" x14ac:dyDescent="0.25">
      <c r="A117" s="198" t="s">
        <v>152</v>
      </c>
      <c r="B117" s="179" t="s">
        <v>116</v>
      </c>
      <c r="C117" s="184">
        <v>0.5</v>
      </c>
      <c r="D117" s="189" t="s">
        <v>284</v>
      </c>
      <c r="E117" s="184" t="s">
        <v>284</v>
      </c>
      <c r="F117" s="184" t="s">
        <v>284</v>
      </c>
      <c r="G117" s="184" t="s">
        <v>284</v>
      </c>
    </row>
    <row r="118" spans="1:7" x14ac:dyDescent="0.25">
      <c r="A118" s="198" t="s">
        <v>305</v>
      </c>
      <c r="B118" s="179" t="s">
        <v>116</v>
      </c>
      <c r="C118" s="217">
        <v>22.7</v>
      </c>
      <c r="D118" s="218">
        <v>29.4</v>
      </c>
      <c r="E118" s="217">
        <v>13.3</v>
      </c>
      <c r="F118" s="217">
        <v>1.9</v>
      </c>
      <c r="G118" s="217" t="s">
        <v>284</v>
      </c>
    </row>
    <row r="119" spans="1:7" x14ac:dyDescent="0.25">
      <c r="A119" s="198" t="s">
        <v>155</v>
      </c>
      <c r="B119" s="179" t="s">
        <v>116</v>
      </c>
      <c r="C119" s="217">
        <v>5</v>
      </c>
      <c r="D119" s="218" t="s">
        <v>284</v>
      </c>
      <c r="E119" s="217" t="s">
        <v>284</v>
      </c>
      <c r="F119" s="217" t="s">
        <v>284</v>
      </c>
      <c r="G119" s="217" t="s">
        <v>284</v>
      </c>
    </row>
    <row r="120" spans="1:7" x14ac:dyDescent="0.25">
      <c r="A120" s="198" t="s">
        <v>306</v>
      </c>
      <c r="B120" s="179" t="s">
        <v>116</v>
      </c>
      <c r="C120" s="184">
        <v>0.5</v>
      </c>
      <c r="D120" s="189">
        <v>10.5</v>
      </c>
      <c r="E120" s="184" t="s">
        <v>284</v>
      </c>
      <c r="F120" s="184" t="s">
        <v>284</v>
      </c>
      <c r="G120" s="184" t="s">
        <v>284</v>
      </c>
    </row>
    <row r="121" spans="1:7" x14ac:dyDescent="0.25">
      <c r="A121" s="198" t="s">
        <v>148</v>
      </c>
      <c r="B121" s="179" t="s">
        <v>116</v>
      </c>
      <c r="C121" s="184">
        <v>1.9</v>
      </c>
      <c r="D121" s="189">
        <v>2</v>
      </c>
      <c r="E121" s="184">
        <v>2</v>
      </c>
      <c r="F121" s="184">
        <v>2.1</v>
      </c>
      <c r="G121" s="184">
        <v>2.2000000000000002</v>
      </c>
    </row>
    <row r="122" spans="1:7" x14ac:dyDescent="0.25">
      <c r="A122" s="198" t="s">
        <v>307</v>
      </c>
      <c r="B122" s="179" t="s">
        <v>116</v>
      </c>
      <c r="C122" s="184">
        <v>12.8</v>
      </c>
      <c r="D122" s="185">
        <v>7.3</v>
      </c>
      <c r="E122" s="184">
        <v>7.3</v>
      </c>
      <c r="F122" s="184">
        <v>7.3</v>
      </c>
      <c r="G122" s="184">
        <v>7.3</v>
      </c>
    </row>
    <row r="123" spans="1:7" x14ac:dyDescent="0.25">
      <c r="A123" s="198" t="s">
        <v>283</v>
      </c>
      <c r="B123" s="179" t="s">
        <v>116</v>
      </c>
      <c r="C123" s="184">
        <v>7.8</v>
      </c>
      <c r="D123" s="185" t="s">
        <v>284</v>
      </c>
      <c r="E123" s="184" t="s">
        <v>284</v>
      </c>
      <c r="F123" s="184" t="s">
        <v>284</v>
      </c>
      <c r="G123" s="184" t="s">
        <v>284</v>
      </c>
    </row>
    <row r="124" spans="1:7" x14ac:dyDescent="0.25">
      <c r="A124" s="198" t="s">
        <v>153</v>
      </c>
      <c r="B124" s="179" t="s">
        <v>116</v>
      </c>
      <c r="C124" s="217">
        <v>4</v>
      </c>
      <c r="D124" s="218">
        <v>13.9</v>
      </c>
      <c r="E124" s="217">
        <v>13</v>
      </c>
      <c r="F124" s="217" t="s">
        <v>284</v>
      </c>
      <c r="G124" s="217" t="s">
        <v>284</v>
      </c>
    </row>
    <row r="125" spans="1:7" ht="15.75" customHeight="1" x14ac:dyDescent="0.25">
      <c r="A125" s="221" t="s">
        <v>150</v>
      </c>
      <c r="B125" s="179" t="s">
        <v>116</v>
      </c>
      <c r="C125" s="217">
        <v>7.2</v>
      </c>
      <c r="D125" s="222">
        <v>22.5</v>
      </c>
      <c r="E125" s="223">
        <v>22.5</v>
      </c>
      <c r="F125" s="224">
        <v>22.5</v>
      </c>
      <c r="G125" s="224">
        <v>22.5</v>
      </c>
    </row>
    <row r="126" spans="1:7" ht="15" customHeight="1" x14ac:dyDescent="0.25">
      <c r="A126" s="221" t="s">
        <v>151</v>
      </c>
      <c r="B126" s="179" t="s">
        <v>116</v>
      </c>
      <c r="C126" s="217">
        <v>71.400000000000006</v>
      </c>
      <c r="D126" s="222" t="s">
        <v>284</v>
      </c>
      <c r="E126" s="217" t="s">
        <v>284</v>
      </c>
      <c r="F126" s="217" t="s">
        <v>284</v>
      </c>
      <c r="G126" s="217" t="s">
        <v>284</v>
      </c>
    </row>
    <row r="127" spans="1:7" x14ac:dyDescent="0.25">
      <c r="A127" s="198" t="s">
        <v>308</v>
      </c>
      <c r="B127" s="179" t="s">
        <v>116</v>
      </c>
      <c r="C127" s="217">
        <v>4</v>
      </c>
      <c r="D127" s="218">
        <v>4</v>
      </c>
      <c r="E127" s="217">
        <v>4</v>
      </c>
      <c r="F127" s="217">
        <v>4</v>
      </c>
      <c r="G127" s="217">
        <v>4</v>
      </c>
    </row>
    <row r="128" spans="1:7" x14ac:dyDescent="0.25">
      <c r="A128" s="198" t="s">
        <v>309</v>
      </c>
      <c r="B128" s="179" t="s">
        <v>116</v>
      </c>
      <c r="C128" s="217">
        <v>4</v>
      </c>
      <c r="D128" s="218">
        <v>15.1</v>
      </c>
      <c r="E128" s="217" t="s">
        <v>284</v>
      </c>
      <c r="F128" s="217" t="s">
        <v>284</v>
      </c>
      <c r="G128" s="217" t="s">
        <v>284</v>
      </c>
    </row>
    <row r="129" spans="1:7" x14ac:dyDescent="0.25">
      <c r="A129" s="198" t="s">
        <v>310</v>
      </c>
      <c r="B129" s="179" t="s">
        <v>116</v>
      </c>
      <c r="C129" s="217">
        <v>16.399999999999999</v>
      </c>
      <c r="D129" s="218">
        <v>19.3</v>
      </c>
      <c r="E129" s="217">
        <v>23.2</v>
      </c>
      <c r="F129" s="217" t="s">
        <v>284</v>
      </c>
      <c r="G129" s="217" t="s">
        <v>284</v>
      </c>
    </row>
    <row r="130" spans="1:7" x14ac:dyDescent="0.25">
      <c r="A130" s="198" t="s">
        <v>149</v>
      </c>
      <c r="B130" s="179" t="s">
        <v>116</v>
      </c>
      <c r="C130" s="184">
        <v>16</v>
      </c>
      <c r="D130" s="189">
        <v>15.9</v>
      </c>
      <c r="E130" s="184">
        <v>15.5</v>
      </c>
      <c r="F130" s="184">
        <v>15.5</v>
      </c>
      <c r="G130" s="184">
        <v>15.5</v>
      </c>
    </row>
    <row r="131" spans="1:7" x14ac:dyDescent="0.25">
      <c r="A131" s="198" t="s">
        <v>311</v>
      </c>
      <c r="B131" s="179" t="s">
        <v>116</v>
      </c>
      <c r="C131" s="184">
        <v>3.9</v>
      </c>
      <c r="D131" s="185">
        <v>3.2</v>
      </c>
      <c r="E131" s="184" t="s">
        <v>284</v>
      </c>
      <c r="F131" s="184" t="s">
        <v>284</v>
      </c>
      <c r="G131" s="184" t="s">
        <v>284</v>
      </c>
    </row>
    <row r="132" spans="1:7" x14ac:dyDescent="0.25">
      <c r="A132" s="175" t="s">
        <v>157</v>
      </c>
      <c r="B132" s="179" t="s">
        <v>116</v>
      </c>
      <c r="C132" s="184">
        <v>5.6</v>
      </c>
      <c r="D132" s="185" t="s">
        <v>284</v>
      </c>
      <c r="E132" s="184" t="s">
        <v>284</v>
      </c>
      <c r="F132" s="184">
        <v>2.4</v>
      </c>
      <c r="G132" s="184" t="s">
        <v>284</v>
      </c>
    </row>
    <row r="133" spans="1:7" x14ac:dyDescent="0.25">
      <c r="A133" s="214" t="s">
        <v>52</v>
      </c>
      <c r="B133" s="179"/>
      <c r="C133" s="184"/>
      <c r="D133" s="185"/>
      <c r="E133" s="184"/>
      <c r="F133" s="184"/>
      <c r="G133" s="184"/>
    </row>
    <row r="134" spans="1:7" x14ac:dyDescent="0.25">
      <c r="A134" s="198" t="s">
        <v>167</v>
      </c>
      <c r="B134" s="179" t="s">
        <v>350</v>
      </c>
      <c r="C134" s="184">
        <v>31.9</v>
      </c>
      <c r="D134" s="225" t="s">
        <v>284</v>
      </c>
      <c r="E134" s="184" t="s">
        <v>284</v>
      </c>
      <c r="F134" s="184" t="s">
        <v>284</v>
      </c>
      <c r="G134" s="184" t="s">
        <v>284</v>
      </c>
    </row>
    <row r="135" spans="1:7" x14ac:dyDescent="0.25">
      <c r="A135" s="198" t="s">
        <v>168</v>
      </c>
      <c r="B135" s="179" t="s">
        <v>350</v>
      </c>
      <c r="C135" s="184">
        <v>1</v>
      </c>
      <c r="D135" s="185">
        <v>6.5</v>
      </c>
      <c r="E135" s="184" t="s">
        <v>284</v>
      </c>
      <c r="F135" s="184" t="s">
        <v>284</v>
      </c>
      <c r="G135" s="184" t="s">
        <v>284</v>
      </c>
    </row>
    <row r="136" spans="1:7" x14ac:dyDescent="0.25">
      <c r="A136" s="198" t="s">
        <v>169</v>
      </c>
      <c r="B136" s="179" t="s">
        <v>116</v>
      </c>
      <c r="C136" s="184">
        <v>0.9</v>
      </c>
      <c r="D136" s="185" t="s">
        <v>284</v>
      </c>
      <c r="E136" s="184" t="s">
        <v>284</v>
      </c>
      <c r="F136" s="184" t="s">
        <v>284</v>
      </c>
      <c r="G136" s="184" t="s">
        <v>284</v>
      </c>
    </row>
    <row r="137" spans="1:7" x14ac:dyDescent="0.25">
      <c r="A137" s="198" t="s">
        <v>312</v>
      </c>
      <c r="B137" s="179" t="s">
        <v>116</v>
      </c>
      <c r="C137" s="184">
        <v>12</v>
      </c>
      <c r="D137" s="185">
        <v>7.8</v>
      </c>
      <c r="E137" s="184" t="s">
        <v>284</v>
      </c>
      <c r="F137" s="184" t="s">
        <v>284</v>
      </c>
      <c r="G137" s="184" t="s">
        <v>284</v>
      </c>
    </row>
    <row r="138" spans="1:7" x14ac:dyDescent="0.25">
      <c r="A138" s="214" t="s">
        <v>50</v>
      </c>
      <c r="B138" s="179"/>
      <c r="C138" s="194">
        <v>303.39999999999998</v>
      </c>
      <c r="D138" s="195">
        <v>284.3</v>
      </c>
      <c r="E138" s="194">
        <v>128.5</v>
      </c>
      <c r="F138" s="194">
        <v>103.3</v>
      </c>
      <c r="G138" s="194">
        <v>98.3</v>
      </c>
    </row>
    <row r="139" spans="1:7" x14ac:dyDescent="0.25">
      <c r="A139" s="181" t="s">
        <v>170</v>
      </c>
      <c r="B139" s="179"/>
      <c r="C139" s="208"/>
      <c r="D139" s="202"/>
      <c r="E139" s="208"/>
      <c r="F139" s="208"/>
      <c r="G139" s="208"/>
    </row>
    <row r="140" spans="1:7" x14ac:dyDescent="0.25">
      <c r="A140" s="207" t="s">
        <v>289</v>
      </c>
      <c r="B140" s="179"/>
      <c r="C140" s="184"/>
      <c r="D140" s="189"/>
      <c r="E140" s="184"/>
      <c r="F140" s="184"/>
      <c r="G140" s="184"/>
    </row>
    <row r="141" spans="1:7" x14ac:dyDescent="0.25">
      <c r="A141" s="214" t="s">
        <v>52</v>
      </c>
      <c r="B141" s="179"/>
      <c r="C141" s="184"/>
      <c r="D141" s="189"/>
      <c r="E141" s="184"/>
      <c r="F141" s="184"/>
      <c r="G141" s="184"/>
    </row>
    <row r="142" spans="1:7" x14ac:dyDescent="0.25">
      <c r="A142" s="198" t="s">
        <v>171</v>
      </c>
      <c r="B142" s="179" t="s">
        <v>355</v>
      </c>
      <c r="C142" s="184">
        <v>100</v>
      </c>
      <c r="D142" s="189">
        <v>90</v>
      </c>
      <c r="E142" s="184">
        <v>93.1</v>
      </c>
      <c r="F142" s="184">
        <v>95.7</v>
      </c>
      <c r="G142" s="184">
        <v>98</v>
      </c>
    </row>
    <row r="143" spans="1:7" x14ac:dyDescent="0.25">
      <c r="A143" s="198" t="s">
        <v>172</v>
      </c>
      <c r="B143" s="179" t="s">
        <v>116</v>
      </c>
      <c r="C143" s="184">
        <v>24.3</v>
      </c>
      <c r="D143" s="189">
        <v>26.6</v>
      </c>
      <c r="E143" s="184">
        <v>29.2</v>
      </c>
      <c r="F143" s="184">
        <v>30.1</v>
      </c>
      <c r="G143" s="184">
        <v>27.8</v>
      </c>
    </row>
    <row r="144" spans="1:7" x14ac:dyDescent="0.25">
      <c r="A144" s="214" t="s">
        <v>50</v>
      </c>
      <c r="B144" s="179"/>
      <c r="C144" s="194">
        <v>124.3</v>
      </c>
      <c r="D144" s="195">
        <v>116.6</v>
      </c>
      <c r="E144" s="194">
        <v>122.3</v>
      </c>
      <c r="F144" s="194">
        <v>125.8</v>
      </c>
      <c r="G144" s="194">
        <v>125.8</v>
      </c>
    </row>
    <row r="145" spans="1:8" x14ac:dyDescent="0.25">
      <c r="A145" s="207" t="s">
        <v>13</v>
      </c>
      <c r="B145" s="179"/>
      <c r="C145" s="184"/>
      <c r="D145" s="189"/>
      <c r="E145" s="184"/>
      <c r="F145" s="184"/>
      <c r="G145" s="184"/>
    </row>
    <row r="146" spans="1:8" x14ac:dyDescent="0.25">
      <c r="A146" s="214" t="s">
        <v>52</v>
      </c>
      <c r="B146" s="179"/>
      <c r="C146" s="184"/>
      <c r="D146" s="189"/>
      <c r="E146" s="184"/>
      <c r="F146" s="184"/>
      <c r="G146" s="184"/>
    </row>
    <row r="147" spans="1:8" x14ac:dyDescent="0.25">
      <c r="A147" s="226" t="s">
        <v>173</v>
      </c>
      <c r="B147" s="179" t="s">
        <v>116</v>
      </c>
      <c r="C147" s="184">
        <v>0.2</v>
      </c>
      <c r="D147" s="189">
        <v>0.2</v>
      </c>
      <c r="E147" s="184" t="s">
        <v>284</v>
      </c>
      <c r="F147" s="184" t="s">
        <v>284</v>
      </c>
      <c r="G147" s="184" t="s">
        <v>284</v>
      </c>
    </row>
    <row r="148" spans="1:8" x14ac:dyDescent="0.25">
      <c r="A148" s="227" t="s">
        <v>50</v>
      </c>
      <c r="B148" s="179"/>
      <c r="C148" s="194">
        <v>0.2</v>
      </c>
      <c r="D148" s="195">
        <v>0.2</v>
      </c>
      <c r="E148" s="194" t="s">
        <v>284</v>
      </c>
      <c r="F148" s="194" t="s">
        <v>284</v>
      </c>
      <c r="G148" s="194" t="s">
        <v>284</v>
      </c>
    </row>
    <row r="149" spans="1:8" x14ac:dyDescent="0.25">
      <c r="A149" s="207" t="s">
        <v>356</v>
      </c>
      <c r="B149" s="179"/>
      <c r="C149" s="184"/>
      <c r="D149" s="189"/>
      <c r="E149" s="184"/>
      <c r="F149" s="184"/>
      <c r="G149" s="184"/>
    </row>
    <row r="150" spans="1:8" x14ac:dyDescent="0.25">
      <c r="A150" s="214" t="s">
        <v>293</v>
      </c>
      <c r="B150" s="179"/>
      <c r="C150" s="184"/>
      <c r="D150" s="189"/>
      <c r="E150" s="184"/>
      <c r="F150" s="184"/>
      <c r="G150" s="184"/>
    </row>
    <row r="151" spans="1:8" x14ac:dyDescent="0.25">
      <c r="A151" s="198" t="s">
        <v>174</v>
      </c>
      <c r="B151" s="179"/>
      <c r="C151" s="184"/>
      <c r="D151" s="189"/>
      <c r="E151" s="184"/>
      <c r="F151" s="184"/>
      <c r="G151" s="184"/>
    </row>
    <row r="152" spans="1:8" x14ac:dyDescent="0.25">
      <c r="A152" s="228" t="s">
        <v>175</v>
      </c>
      <c r="B152" s="179" t="s">
        <v>116</v>
      </c>
      <c r="C152" s="191">
        <v>754.3</v>
      </c>
      <c r="D152" s="192">
        <v>807.8</v>
      </c>
      <c r="E152" s="191">
        <v>779.9</v>
      </c>
      <c r="F152" s="191">
        <v>719.7</v>
      </c>
      <c r="G152" s="191">
        <v>734.3</v>
      </c>
      <c r="H152" s="193"/>
    </row>
    <row r="153" spans="1:8" x14ac:dyDescent="0.25">
      <c r="A153" s="228" t="s">
        <v>176</v>
      </c>
      <c r="B153" s="179" t="s">
        <v>116</v>
      </c>
      <c r="C153" s="184">
        <v>33.4</v>
      </c>
      <c r="D153" s="189">
        <v>36</v>
      </c>
      <c r="E153" s="184">
        <v>46</v>
      </c>
      <c r="F153" s="184">
        <v>48.4</v>
      </c>
      <c r="G153" s="184">
        <v>47</v>
      </c>
      <c r="H153" s="193"/>
    </row>
    <row r="154" spans="1:8" x14ac:dyDescent="0.25">
      <c r="A154" s="228" t="s">
        <v>177</v>
      </c>
      <c r="B154" s="179" t="s">
        <v>116</v>
      </c>
      <c r="C154" s="184">
        <v>16.3</v>
      </c>
      <c r="D154" s="189">
        <v>17.3</v>
      </c>
      <c r="E154" s="184">
        <v>21.8</v>
      </c>
      <c r="F154" s="184">
        <v>23.6</v>
      </c>
      <c r="G154" s="184">
        <v>23.5</v>
      </c>
      <c r="H154" s="193"/>
    </row>
    <row r="155" spans="1:8" x14ac:dyDescent="0.25">
      <c r="A155" s="228" t="s">
        <v>178</v>
      </c>
      <c r="B155" s="179" t="s">
        <v>116</v>
      </c>
      <c r="C155" s="184">
        <v>25.3</v>
      </c>
      <c r="D155" s="189">
        <v>27.1</v>
      </c>
      <c r="E155" s="184">
        <v>30.2</v>
      </c>
      <c r="F155" s="184">
        <v>32.200000000000003</v>
      </c>
      <c r="G155" s="184">
        <v>32.6</v>
      </c>
      <c r="H155" s="193"/>
    </row>
    <row r="156" spans="1:8" x14ac:dyDescent="0.25">
      <c r="A156" s="228" t="s">
        <v>179</v>
      </c>
      <c r="B156" s="179" t="s">
        <v>116</v>
      </c>
      <c r="C156" s="184">
        <v>8.9</v>
      </c>
      <c r="D156" s="189">
        <v>7.5</v>
      </c>
      <c r="E156" s="184">
        <v>7.5</v>
      </c>
      <c r="F156" s="184">
        <v>7.5</v>
      </c>
      <c r="G156" s="184">
        <v>7.5</v>
      </c>
    </row>
    <row r="157" spans="1:8" x14ac:dyDescent="0.25">
      <c r="A157" s="228" t="s">
        <v>180</v>
      </c>
      <c r="B157" s="179" t="s">
        <v>116</v>
      </c>
      <c r="C157" s="184">
        <v>16.3</v>
      </c>
      <c r="D157" s="189">
        <v>16.5</v>
      </c>
      <c r="E157" s="184">
        <v>16.5</v>
      </c>
      <c r="F157" s="184">
        <v>16.5</v>
      </c>
      <c r="G157" s="184">
        <v>16.5</v>
      </c>
    </row>
    <row r="158" spans="1:8" x14ac:dyDescent="0.25">
      <c r="A158" s="228" t="s">
        <v>181</v>
      </c>
      <c r="B158" s="179" t="s">
        <v>116</v>
      </c>
      <c r="C158" s="184">
        <v>123.4</v>
      </c>
      <c r="D158" s="189">
        <v>123.2</v>
      </c>
      <c r="E158" s="184">
        <v>125.9</v>
      </c>
      <c r="F158" s="184">
        <v>129.1</v>
      </c>
      <c r="G158" s="184">
        <v>131.4</v>
      </c>
    </row>
    <row r="159" spans="1:8" x14ac:dyDescent="0.25">
      <c r="A159" s="228" t="s">
        <v>182</v>
      </c>
      <c r="B159" s="179" t="s">
        <v>116</v>
      </c>
      <c r="C159" s="184">
        <v>1.7</v>
      </c>
      <c r="D159" s="189">
        <v>1.7</v>
      </c>
      <c r="E159" s="184">
        <v>1.8</v>
      </c>
      <c r="F159" s="184">
        <v>1.8</v>
      </c>
      <c r="G159" s="184">
        <v>1.8</v>
      </c>
    </row>
    <row r="160" spans="1:8" x14ac:dyDescent="0.25">
      <c r="A160" s="198" t="s">
        <v>372</v>
      </c>
      <c r="B160" s="179"/>
      <c r="C160" s="184"/>
      <c r="D160" s="189"/>
      <c r="E160" s="184"/>
      <c r="F160" s="184"/>
      <c r="G160" s="184"/>
    </row>
    <row r="161" spans="1:7" x14ac:dyDescent="0.25">
      <c r="A161" s="228" t="s">
        <v>175</v>
      </c>
      <c r="B161" s="179" t="s">
        <v>116</v>
      </c>
      <c r="C161" s="184">
        <v>32.700000000000003</v>
      </c>
      <c r="D161" s="189">
        <v>31.3</v>
      </c>
      <c r="E161" s="184">
        <v>30</v>
      </c>
      <c r="F161" s="184">
        <v>30.2</v>
      </c>
      <c r="G161" s="184">
        <v>30.2</v>
      </c>
    </row>
    <row r="162" spans="1:7" x14ac:dyDescent="0.25">
      <c r="A162" s="228" t="s">
        <v>176</v>
      </c>
      <c r="B162" s="179" t="s">
        <v>116</v>
      </c>
      <c r="C162" s="184">
        <v>3.1</v>
      </c>
      <c r="D162" s="189">
        <v>3.6</v>
      </c>
      <c r="E162" s="184">
        <v>4.0999999999999996</v>
      </c>
      <c r="F162" s="184">
        <v>4.2</v>
      </c>
      <c r="G162" s="184">
        <v>4.4000000000000004</v>
      </c>
    </row>
    <row r="163" spans="1:7" x14ac:dyDescent="0.25">
      <c r="A163" s="228" t="s">
        <v>183</v>
      </c>
      <c r="B163" s="179" t="s">
        <v>116</v>
      </c>
      <c r="C163" s="184">
        <v>2</v>
      </c>
      <c r="D163" s="189">
        <v>2.2000000000000002</v>
      </c>
      <c r="E163" s="184">
        <v>2.6</v>
      </c>
      <c r="F163" s="184">
        <v>2.6</v>
      </c>
      <c r="G163" s="184">
        <v>2.7</v>
      </c>
    </row>
    <row r="164" spans="1:7" x14ac:dyDescent="0.25">
      <c r="A164" s="226" t="s">
        <v>184</v>
      </c>
      <c r="B164" s="179" t="s">
        <v>116</v>
      </c>
      <c r="C164" s="184">
        <v>26.2</v>
      </c>
      <c r="D164" s="189">
        <v>29.5</v>
      </c>
      <c r="E164" s="184">
        <v>28.4</v>
      </c>
      <c r="F164" s="184">
        <v>23.9</v>
      </c>
      <c r="G164" s="184">
        <v>25.3</v>
      </c>
    </row>
    <row r="165" spans="1:7" x14ac:dyDescent="0.25">
      <c r="A165" s="214" t="s">
        <v>52</v>
      </c>
      <c r="B165" s="179"/>
      <c r="C165" s="184"/>
      <c r="D165" s="189"/>
      <c r="E165" s="184"/>
      <c r="F165" s="184"/>
      <c r="G165" s="184"/>
    </row>
    <row r="166" spans="1:7" x14ac:dyDescent="0.25">
      <c r="A166" s="198" t="s">
        <v>313</v>
      </c>
      <c r="B166" s="179" t="s">
        <v>357</v>
      </c>
      <c r="C166" s="245" t="s">
        <v>346</v>
      </c>
      <c r="D166" s="246" t="s">
        <v>346</v>
      </c>
      <c r="E166" s="245" t="s">
        <v>346</v>
      </c>
      <c r="F166" s="245" t="s">
        <v>346</v>
      </c>
      <c r="G166" s="245" t="s">
        <v>346</v>
      </c>
    </row>
    <row r="167" spans="1:7" x14ac:dyDescent="0.25">
      <c r="A167" s="198" t="s">
        <v>285</v>
      </c>
      <c r="B167" s="179" t="s">
        <v>358</v>
      </c>
      <c r="C167" s="191">
        <v>2.5</v>
      </c>
      <c r="D167" s="192">
        <v>0.8</v>
      </c>
      <c r="E167" s="191" t="s">
        <v>284</v>
      </c>
      <c r="F167" s="191" t="s">
        <v>284</v>
      </c>
      <c r="G167" s="191" t="s">
        <v>284</v>
      </c>
    </row>
    <row r="168" spans="1:7" ht="16.5" customHeight="1" x14ac:dyDescent="0.25">
      <c r="A168" s="198" t="s">
        <v>314</v>
      </c>
      <c r="B168" s="179" t="s">
        <v>116</v>
      </c>
      <c r="C168" s="245" t="s">
        <v>346</v>
      </c>
      <c r="D168" s="246" t="s">
        <v>346</v>
      </c>
      <c r="E168" s="245" t="s">
        <v>346</v>
      </c>
      <c r="F168" s="245" t="s">
        <v>346</v>
      </c>
      <c r="G168" s="245" t="s">
        <v>346</v>
      </c>
    </row>
    <row r="169" spans="1:7" x14ac:dyDescent="0.25">
      <c r="A169" s="198" t="s">
        <v>185</v>
      </c>
      <c r="B169" s="179" t="s">
        <v>359</v>
      </c>
      <c r="C169" s="184">
        <v>5.3</v>
      </c>
      <c r="D169" s="189">
        <v>5.3</v>
      </c>
      <c r="E169" s="184">
        <v>5.3</v>
      </c>
      <c r="F169" s="184">
        <v>5.3</v>
      </c>
      <c r="G169" s="184">
        <v>5.3</v>
      </c>
    </row>
    <row r="170" spans="1:7" x14ac:dyDescent="0.25">
      <c r="A170" s="198" t="s">
        <v>186</v>
      </c>
      <c r="B170" s="179" t="s">
        <v>358</v>
      </c>
      <c r="C170" s="184">
        <v>17.8</v>
      </c>
      <c r="D170" s="189">
        <v>20.3</v>
      </c>
      <c r="E170" s="184">
        <v>19.3</v>
      </c>
      <c r="F170" s="184">
        <v>18.3</v>
      </c>
      <c r="G170" s="184">
        <v>18.3</v>
      </c>
    </row>
    <row r="171" spans="1:7" x14ac:dyDescent="0.25">
      <c r="A171" s="198" t="s">
        <v>187</v>
      </c>
      <c r="B171" s="179" t="s">
        <v>358</v>
      </c>
      <c r="C171" s="184">
        <v>0.2</v>
      </c>
      <c r="D171" s="189">
        <v>0.2</v>
      </c>
      <c r="E171" s="184">
        <v>0.2</v>
      </c>
      <c r="F171" s="184">
        <v>0.2</v>
      </c>
      <c r="G171" s="184">
        <v>0.2</v>
      </c>
    </row>
    <row r="172" spans="1:7" x14ac:dyDescent="0.25">
      <c r="A172" s="214" t="s">
        <v>50</v>
      </c>
      <c r="B172" s="179"/>
      <c r="C172" s="194">
        <v>1069.5</v>
      </c>
      <c r="D172" s="195">
        <v>1130.3</v>
      </c>
      <c r="E172" s="194">
        <v>1119.5</v>
      </c>
      <c r="F172" s="194">
        <v>1063.5</v>
      </c>
      <c r="G172" s="194">
        <v>1081</v>
      </c>
    </row>
    <row r="173" spans="1:7" x14ac:dyDescent="0.25">
      <c r="A173" s="207" t="s">
        <v>294</v>
      </c>
      <c r="B173" s="179"/>
      <c r="C173" s="229"/>
      <c r="D173" s="230"/>
      <c r="E173" s="229"/>
      <c r="F173" s="229"/>
      <c r="G173" s="229"/>
    </row>
    <row r="174" spans="1:7" x14ac:dyDescent="0.25">
      <c r="A174" s="214" t="s">
        <v>52</v>
      </c>
      <c r="B174" s="179"/>
      <c r="C174" s="229"/>
      <c r="D174" s="230"/>
      <c r="E174" s="229"/>
      <c r="F174" s="229"/>
      <c r="G174" s="229"/>
    </row>
    <row r="175" spans="1:7" x14ac:dyDescent="0.25">
      <c r="A175" s="198" t="s">
        <v>188</v>
      </c>
      <c r="B175" s="179" t="s">
        <v>116</v>
      </c>
      <c r="C175" s="184" t="s">
        <v>284</v>
      </c>
      <c r="D175" s="189">
        <v>0.6</v>
      </c>
      <c r="E175" s="184">
        <v>0.5</v>
      </c>
      <c r="F175" s="184">
        <v>0.9</v>
      </c>
      <c r="G175" s="184" t="s">
        <v>284</v>
      </c>
    </row>
    <row r="176" spans="1:7" x14ac:dyDescent="0.25">
      <c r="A176" s="226" t="s">
        <v>189</v>
      </c>
      <c r="B176" s="179" t="s">
        <v>116</v>
      </c>
      <c r="C176" s="184">
        <v>13.3</v>
      </c>
      <c r="D176" s="189">
        <v>11.5</v>
      </c>
      <c r="E176" s="184">
        <v>11.1</v>
      </c>
      <c r="F176" s="184">
        <v>9</v>
      </c>
      <c r="G176" s="184">
        <v>9</v>
      </c>
    </row>
    <row r="177" spans="1:8" x14ac:dyDescent="0.25">
      <c r="A177" s="226" t="s">
        <v>190</v>
      </c>
      <c r="B177" s="179" t="s">
        <v>360</v>
      </c>
      <c r="C177" s="184">
        <v>5.0999999999999996</v>
      </c>
      <c r="D177" s="189">
        <v>12.9</v>
      </c>
      <c r="E177" s="184">
        <v>7.9</v>
      </c>
      <c r="F177" s="184">
        <v>5.7</v>
      </c>
      <c r="G177" s="184">
        <v>4.2</v>
      </c>
    </row>
    <row r="178" spans="1:8" x14ac:dyDescent="0.25">
      <c r="A178" s="226" t="s">
        <v>191</v>
      </c>
      <c r="B178" s="179" t="s">
        <v>116</v>
      </c>
      <c r="C178" s="184">
        <v>1.2</v>
      </c>
      <c r="D178" s="189">
        <v>4</v>
      </c>
      <c r="E178" s="184">
        <v>2.9</v>
      </c>
      <c r="F178" s="184" t="s">
        <v>284</v>
      </c>
      <c r="G178" s="184" t="s">
        <v>284</v>
      </c>
    </row>
    <row r="179" spans="1:8" x14ac:dyDescent="0.25">
      <c r="A179" s="226" t="s">
        <v>192</v>
      </c>
      <c r="B179" s="179" t="s">
        <v>116</v>
      </c>
      <c r="C179" s="184">
        <v>95.1</v>
      </c>
      <c r="D179" s="189">
        <v>138.80000000000001</v>
      </c>
      <c r="E179" s="184">
        <v>132.30000000000001</v>
      </c>
      <c r="F179" s="184">
        <v>119.2</v>
      </c>
      <c r="G179" s="184">
        <v>124.2</v>
      </c>
    </row>
    <row r="180" spans="1:8" x14ac:dyDescent="0.25">
      <c r="A180" s="226" t="s">
        <v>193</v>
      </c>
      <c r="B180" s="179" t="s">
        <v>116</v>
      </c>
      <c r="C180" s="184">
        <v>123.3</v>
      </c>
      <c r="D180" s="189">
        <v>74.3</v>
      </c>
      <c r="E180" s="184">
        <v>19.600000000000001</v>
      </c>
      <c r="F180" s="184">
        <v>4.9000000000000004</v>
      </c>
      <c r="G180" s="184">
        <v>1.9</v>
      </c>
    </row>
    <row r="181" spans="1:8" x14ac:dyDescent="0.25">
      <c r="A181" s="226" t="s">
        <v>194</v>
      </c>
      <c r="B181" s="179" t="s">
        <v>116</v>
      </c>
      <c r="C181" s="184">
        <v>43.5</v>
      </c>
      <c r="D181" s="189">
        <v>44.1</v>
      </c>
      <c r="E181" s="184">
        <v>31.2</v>
      </c>
      <c r="F181" s="184">
        <v>59.5</v>
      </c>
      <c r="G181" s="184">
        <v>59.5</v>
      </c>
    </row>
    <row r="182" spans="1:8" x14ac:dyDescent="0.25">
      <c r="A182" s="226" t="s">
        <v>195</v>
      </c>
      <c r="B182" s="179" t="s">
        <v>116</v>
      </c>
      <c r="C182" s="184" t="s">
        <v>284</v>
      </c>
      <c r="D182" s="189">
        <v>17.5</v>
      </c>
      <c r="E182" s="184">
        <v>27.4</v>
      </c>
      <c r="F182" s="184">
        <v>4.7</v>
      </c>
      <c r="G182" s="184">
        <v>4.7</v>
      </c>
    </row>
    <row r="183" spans="1:8" x14ac:dyDescent="0.25">
      <c r="A183" s="198" t="s">
        <v>196</v>
      </c>
      <c r="B183" s="179" t="s">
        <v>116</v>
      </c>
      <c r="C183" s="184">
        <v>0.6</v>
      </c>
      <c r="D183" s="189">
        <v>2.7</v>
      </c>
      <c r="E183" s="184">
        <v>2.2000000000000002</v>
      </c>
      <c r="F183" s="184">
        <v>2.2000000000000002</v>
      </c>
      <c r="G183" s="184">
        <v>2.2000000000000002</v>
      </c>
    </row>
    <row r="184" spans="1:8" x14ac:dyDescent="0.25">
      <c r="A184" s="226" t="s">
        <v>197</v>
      </c>
      <c r="B184" s="179" t="s">
        <v>197</v>
      </c>
      <c r="C184" s="184">
        <v>17.600000000000001</v>
      </c>
      <c r="D184" s="189">
        <v>18.7</v>
      </c>
      <c r="E184" s="184">
        <v>2</v>
      </c>
      <c r="F184" s="184">
        <v>1.9</v>
      </c>
      <c r="G184" s="184">
        <v>1.8</v>
      </c>
    </row>
    <row r="185" spans="1:8" x14ac:dyDescent="0.25">
      <c r="A185" s="227" t="s">
        <v>50</v>
      </c>
      <c r="B185" s="179"/>
      <c r="C185" s="184">
        <v>299.7</v>
      </c>
      <c r="D185" s="189">
        <v>325.2</v>
      </c>
      <c r="E185" s="184">
        <v>237.1</v>
      </c>
      <c r="F185" s="184">
        <v>207.9</v>
      </c>
      <c r="G185" s="184">
        <v>207.4</v>
      </c>
    </row>
    <row r="186" spans="1:8" x14ac:dyDescent="0.25">
      <c r="A186" s="207" t="s">
        <v>100</v>
      </c>
      <c r="B186" s="179"/>
      <c r="C186" s="231">
        <v>2807.8</v>
      </c>
      <c r="D186" s="232">
        <v>3239.8</v>
      </c>
      <c r="E186" s="231">
        <v>2531.5</v>
      </c>
      <c r="F186" s="231">
        <v>2360.4</v>
      </c>
      <c r="G186" s="231">
        <v>2313.5</v>
      </c>
    </row>
    <row r="187" spans="1:8" x14ac:dyDescent="0.25">
      <c r="B187" s="174"/>
    </row>
    <row r="188" spans="1:8" ht="21.75" customHeight="1" x14ac:dyDescent="0.25">
      <c r="A188" s="233"/>
      <c r="B188" s="233"/>
      <c r="C188" s="233"/>
      <c r="D188" s="233"/>
      <c r="E188" s="233"/>
      <c r="F188" s="233"/>
      <c r="G188" s="233"/>
      <c r="H188" s="234"/>
    </row>
    <row r="189" spans="1:8" x14ac:dyDescent="0.25">
      <c r="A189" s="235" t="s">
        <v>361</v>
      </c>
      <c r="B189" s="233"/>
      <c r="C189" s="233"/>
      <c r="D189" s="233"/>
      <c r="E189" s="233"/>
      <c r="F189" s="233"/>
      <c r="G189" s="233"/>
      <c r="H189" s="234"/>
    </row>
    <row r="190" spans="1:8" x14ac:dyDescent="0.25">
      <c r="A190" s="235" t="s">
        <v>315</v>
      </c>
      <c r="B190" s="233"/>
      <c r="C190" s="233"/>
      <c r="D190" s="233"/>
      <c r="E190" s="233"/>
      <c r="F190" s="233"/>
      <c r="G190" s="233"/>
      <c r="H190" s="236"/>
    </row>
    <row r="191" spans="1:8" x14ac:dyDescent="0.25">
      <c r="A191" s="235" t="s">
        <v>316</v>
      </c>
      <c r="B191" s="234"/>
      <c r="C191" s="234"/>
      <c r="D191" s="234"/>
      <c r="E191" s="234"/>
      <c r="F191" s="234"/>
      <c r="G191" s="234"/>
      <c r="H191" s="234"/>
    </row>
    <row r="192" spans="1:8" x14ac:dyDescent="0.25">
      <c r="A192" s="235" t="s">
        <v>317</v>
      </c>
      <c r="B192" s="234"/>
      <c r="C192" s="234"/>
      <c r="D192" s="234"/>
      <c r="E192" s="234"/>
      <c r="F192" s="234"/>
      <c r="G192" s="234"/>
      <c r="H192" s="234"/>
    </row>
    <row r="193" spans="1:51" x14ac:dyDescent="0.25">
      <c r="A193" s="235" t="s">
        <v>375</v>
      </c>
      <c r="B193" s="234"/>
      <c r="C193" s="234"/>
      <c r="D193" s="234"/>
      <c r="E193" s="234"/>
      <c r="F193" s="234"/>
      <c r="G193" s="234"/>
      <c r="H193" s="234"/>
    </row>
    <row r="194" spans="1:51" s="175" customFormat="1" x14ac:dyDescent="0.25">
      <c r="A194" s="235" t="s">
        <v>362</v>
      </c>
      <c r="B194" s="234"/>
      <c r="C194" s="234"/>
      <c r="D194" s="234"/>
      <c r="E194" s="234"/>
      <c r="F194" s="234"/>
      <c r="G194" s="234"/>
      <c r="H194" s="23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174"/>
      <c r="AV194" s="174"/>
      <c r="AW194" s="174"/>
      <c r="AX194" s="174"/>
      <c r="AY194" s="174"/>
    </row>
    <row r="195" spans="1:51" s="175" customFormat="1" x14ac:dyDescent="0.25">
      <c r="A195" s="235" t="s">
        <v>363</v>
      </c>
      <c r="B195" s="234"/>
      <c r="C195" s="234"/>
      <c r="D195" s="234"/>
      <c r="E195" s="234"/>
      <c r="F195" s="234"/>
      <c r="G195" s="234"/>
      <c r="H195" s="23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c r="AT195" s="174"/>
      <c r="AU195" s="174"/>
      <c r="AV195" s="174"/>
      <c r="AW195" s="174"/>
      <c r="AX195" s="174"/>
      <c r="AY195" s="174"/>
    </row>
    <row r="196" spans="1:51" s="175" customFormat="1" x14ac:dyDescent="0.25">
      <c r="A196" s="235" t="s">
        <v>376</v>
      </c>
      <c r="B196" s="234"/>
      <c r="C196" s="234"/>
      <c r="D196" s="234"/>
      <c r="E196" s="234"/>
      <c r="F196" s="234"/>
      <c r="G196" s="234"/>
      <c r="H196" s="23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c r="AT196" s="174"/>
      <c r="AU196" s="174"/>
      <c r="AV196" s="174"/>
      <c r="AW196" s="174"/>
      <c r="AX196" s="174"/>
      <c r="AY196" s="174"/>
    </row>
    <row r="197" spans="1:51" s="175" customFormat="1" x14ac:dyDescent="0.25">
      <c r="A197" s="235" t="s">
        <v>364</v>
      </c>
      <c r="B197" s="234"/>
      <c r="C197" s="234"/>
      <c r="D197" s="234"/>
      <c r="E197" s="234"/>
      <c r="F197" s="234"/>
      <c r="G197" s="234"/>
      <c r="H197" s="23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c r="AT197" s="174"/>
      <c r="AU197" s="174"/>
      <c r="AV197" s="174"/>
      <c r="AW197" s="174"/>
      <c r="AX197" s="174"/>
      <c r="AY197" s="174"/>
    </row>
    <row r="198" spans="1:51" s="175" customFormat="1" x14ac:dyDescent="0.25">
      <c r="A198" s="235" t="s">
        <v>377</v>
      </c>
      <c r="B198" s="234"/>
      <c r="C198" s="234"/>
      <c r="D198" s="234"/>
      <c r="E198" s="234"/>
      <c r="F198" s="234"/>
      <c r="G198" s="234"/>
      <c r="H198" s="23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174"/>
      <c r="AV198" s="174"/>
      <c r="AW198" s="174"/>
      <c r="AX198" s="174"/>
      <c r="AY198" s="174"/>
    </row>
    <row r="199" spans="1:51" s="175" customFormat="1" x14ac:dyDescent="0.25">
      <c r="A199" s="235" t="s">
        <v>365</v>
      </c>
      <c r="B199" s="234"/>
      <c r="C199" s="234"/>
      <c r="D199" s="234"/>
      <c r="E199" s="234"/>
      <c r="F199" s="234"/>
      <c r="G199" s="234"/>
      <c r="H199" s="234"/>
      <c r="J199" s="174"/>
      <c r="K199" s="174"/>
      <c r="L199" s="174"/>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c r="AT199" s="174"/>
      <c r="AU199" s="174"/>
      <c r="AV199" s="174"/>
      <c r="AW199" s="174"/>
      <c r="AX199" s="174"/>
      <c r="AY199" s="174"/>
    </row>
    <row r="200" spans="1:51" s="175" customFormat="1" x14ac:dyDescent="0.25">
      <c r="A200" s="235" t="s">
        <v>366</v>
      </c>
      <c r="B200" s="237"/>
      <c r="C200" s="237"/>
      <c r="D200" s="237"/>
      <c r="E200" s="237"/>
      <c r="F200" s="237"/>
      <c r="G200" s="237"/>
      <c r="H200" s="237"/>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174"/>
      <c r="AY200" s="174"/>
    </row>
    <row r="201" spans="1:51" s="175" customFormat="1" x14ac:dyDescent="0.25">
      <c r="A201" s="235" t="s">
        <v>367</v>
      </c>
      <c r="B201" s="234"/>
      <c r="C201" s="234"/>
      <c r="D201" s="234"/>
      <c r="E201" s="234"/>
      <c r="F201" s="234"/>
      <c r="G201" s="234"/>
      <c r="H201" s="23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4"/>
      <c r="AY201" s="174"/>
    </row>
    <row r="202" spans="1:51" s="175" customFormat="1" x14ac:dyDescent="0.25">
      <c r="A202" s="235" t="s">
        <v>368</v>
      </c>
      <c r="B202" s="238"/>
      <c r="C202" s="169"/>
      <c r="D202" s="169"/>
      <c r="E202" s="169"/>
      <c r="F202" s="169"/>
      <c r="G202" s="169"/>
      <c r="H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c r="AT202" s="174"/>
      <c r="AU202" s="174"/>
      <c r="AV202" s="174"/>
      <c r="AW202" s="174"/>
      <c r="AX202" s="174"/>
      <c r="AY202" s="174"/>
    </row>
    <row r="203" spans="1:51" s="175" customFormat="1" x14ac:dyDescent="0.25">
      <c r="A203" s="235" t="s">
        <v>369</v>
      </c>
      <c r="B203" s="239"/>
      <c r="C203" s="169"/>
      <c r="D203" s="169"/>
      <c r="E203" s="169"/>
      <c r="F203" s="169"/>
      <c r="G203" s="169"/>
      <c r="H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row>
    <row r="204" spans="1:51" x14ac:dyDescent="0.25">
      <c r="A204" s="235" t="s">
        <v>370</v>
      </c>
    </row>
    <row r="205" spans="1:51" x14ac:dyDescent="0.25">
      <c r="A205" s="235" t="s">
        <v>371</v>
      </c>
    </row>
    <row r="206" spans="1:51" x14ac:dyDescent="0.25">
      <c r="A206" s="235" t="s">
        <v>67</v>
      </c>
    </row>
  </sheetData>
  <mergeCells count="2">
    <mergeCell ref="A2:G2"/>
    <mergeCell ref="A3:A5"/>
  </mergeCells>
  <conditionalFormatting sqref="C85:G86">
    <cfRule type="cellIs" dxfId="3" priority="3" operator="equal">
      <formula>"YES"</formula>
    </cfRule>
    <cfRule type="cellIs" dxfId="2" priority="4" operator="equal">
      <formula>"NO"</formula>
    </cfRule>
  </conditionalFormatting>
  <conditionalFormatting sqref="C78:G79">
    <cfRule type="cellIs" dxfId="1" priority="1" operator="equal">
      <formula>"YES"</formula>
    </cfRule>
    <cfRule type="cellIs" dxfId="0" priority="2" operator="equal">
      <formula>"NO"</formula>
    </cfRule>
  </conditionalFormatting>
  <pageMargins left="0.70866141732283472" right="0.70866141732283472" top="0.74803149606299213" bottom="0.74803149606299213" header="0.31496062992125984" footer="0.31496062992125984"/>
  <pageSetup paperSize="8" fitToWidth="0" fitToHeight="0" orientation="landscape" r:id="rId1"/>
  <rowBreaks count="2" manualBreakCount="2">
    <brk id="67" max="16383" man="1"/>
    <brk id="17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1B9EB-8155-44F7-8AE5-AB98909C789D}">
  <sheetPr>
    <pageSetUpPr fitToPage="1"/>
  </sheetPr>
  <dimension ref="A1:E40"/>
  <sheetViews>
    <sheetView showGridLines="0" zoomScale="115" zoomScaleNormal="115" workbookViewId="0"/>
  </sheetViews>
  <sheetFormatPr defaultRowHeight="14" x14ac:dyDescent="0.3"/>
  <cols>
    <col min="1" max="1" width="52.58203125" customWidth="1"/>
    <col min="2" max="5" width="8.58203125" customWidth="1"/>
  </cols>
  <sheetData>
    <row r="1" spans="1:5" x14ac:dyDescent="0.3">
      <c r="E1" s="5" t="s">
        <v>198</v>
      </c>
    </row>
    <row r="2" spans="1:5" x14ac:dyDescent="0.3">
      <c r="A2" s="273" t="s">
        <v>199</v>
      </c>
      <c r="B2" s="273"/>
      <c r="C2" s="273"/>
      <c r="D2" s="273"/>
      <c r="E2" s="273"/>
    </row>
    <row r="3" spans="1:5" x14ac:dyDescent="0.3">
      <c r="A3" s="19"/>
      <c r="B3" s="19"/>
      <c r="C3" s="19"/>
      <c r="D3" s="19"/>
      <c r="E3" s="19"/>
    </row>
    <row r="4" spans="1:5" ht="9.75" customHeight="1" x14ac:dyDescent="0.3">
      <c r="A4" s="40"/>
      <c r="B4" s="9" t="s">
        <v>41</v>
      </c>
      <c r="C4" s="9"/>
      <c r="D4" s="9"/>
      <c r="E4" s="31" t="s">
        <v>42</v>
      </c>
    </row>
    <row r="5" spans="1:5" x14ac:dyDescent="0.3">
      <c r="A5" s="6"/>
      <c r="B5" s="9" t="s">
        <v>200</v>
      </c>
      <c r="C5" s="9" t="s">
        <v>201</v>
      </c>
      <c r="D5" s="9" t="s">
        <v>201</v>
      </c>
      <c r="E5" s="31" t="s">
        <v>200</v>
      </c>
    </row>
    <row r="6" spans="1:5" x14ac:dyDescent="0.3">
      <c r="A6" s="6"/>
      <c r="B6" s="9"/>
      <c r="C6" s="9"/>
      <c r="D6" s="9"/>
      <c r="E6" s="31"/>
    </row>
    <row r="7" spans="1:5" x14ac:dyDescent="0.3">
      <c r="A7" s="67" t="s">
        <v>202</v>
      </c>
      <c r="B7" s="9"/>
      <c r="C7" s="9"/>
      <c r="D7" s="9"/>
      <c r="E7" s="31"/>
    </row>
    <row r="8" spans="1:5" x14ac:dyDescent="0.3">
      <c r="A8" s="56" t="s">
        <v>203</v>
      </c>
      <c r="B8" s="138">
        <v>399.56</v>
      </c>
      <c r="C8" s="138">
        <v>3.8</v>
      </c>
      <c r="D8" s="138">
        <v>15.36</v>
      </c>
      <c r="E8" s="146">
        <v>414.92</v>
      </c>
    </row>
    <row r="9" spans="1:5" x14ac:dyDescent="0.3">
      <c r="A9" s="56" t="s">
        <v>204</v>
      </c>
      <c r="B9" s="138">
        <v>10.3</v>
      </c>
      <c r="C9" s="138" t="s">
        <v>205</v>
      </c>
      <c r="D9" s="138" t="s">
        <v>205</v>
      </c>
      <c r="E9" s="146">
        <v>10.3</v>
      </c>
    </row>
    <row r="10" spans="1:5" x14ac:dyDescent="0.3">
      <c r="A10" s="56" t="s">
        <v>206</v>
      </c>
      <c r="B10" s="138">
        <v>88.1</v>
      </c>
      <c r="C10" s="138">
        <v>6.4</v>
      </c>
      <c r="D10" s="138">
        <v>5.6</v>
      </c>
      <c r="E10" s="146">
        <v>93.7</v>
      </c>
    </row>
    <row r="11" spans="1:5" x14ac:dyDescent="0.3">
      <c r="A11" s="56" t="s">
        <v>207</v>
      </c>
      <c r="B11" s="138">
        <v>416</v>
      </c>
      <c r="C11" s="138">
        <v>2.4</v>
      </c>
      <c r="D11" s="138">
        <v>10.1</v>
      </c>
      <c r="E11" s="146">
        <v>426.1</v>
      </c>
    </row>
    <row r="12" spans="1:5" x14ac:dyDescent="0.3">
      <c r="A12" s="126" t="s">
        <v>100</v>
      </c>
      <c r="B12" s="139">
        <v>913.96</v>
      </c>
      <c r="C12" s="139">
        <v>3.4</v>
      </c>
      <c r="D12" s="139">
        <v>31.06</v>
      </c>
      <c r="E12" s="147">
        <v>945.02</v>
      </c>
    </row>
    <row r="13" spans="1:5" x14ac:dyDescent="0.3">
      <c r="A13" s="67" t="s">
        <v>208</v>
      </c>
      <c r="B13" s="144"/>
      <c r="C13" s="144"/>
      <c r="D13" s="144"/>
      <c r="E13" s="145"/>
    </row>
    <row r="14" spans="1:5" x14ac:dyDescent="0.3">
      <c r="A14" s="56" t="s">
        <v>209</v>
      </c>
      <c r="B14" s="140">
        <v>1768.3</v>
      </c>
      <c r="C14" s="138">
        <v>2.5</v>
      </c>
      <c r="D14" s="138">
        <v>44.22</v>
      </c>
      <c r="E14" s="146">
        <v>1812.52</v>
      </c>
    </row>
    <row r="15" spans="1:5" x14ac:dyDescent="0.3">
      <c r="A15" s="56" t="s">
        <v>210</v>
      </c>
      <c r="B15" s="140" t="s">
        <v>211</v>
      </c>
      <c r="C15" s="138" t="s">
        <v>211</v>
      </c>
      <c r="D15" s="164">
        <v>-400</v>
      </c>
      <c r="E15" s="146">
        <v>-400</v>
      </c>
    </row>
    <row r="16" spans="1:5" x14ac:dyDescent="0.3">
      <c r="A16" s="56" t="s">
        <v>212</v>
      </c>
      <c r="B16" s="140">
        <v>1759.79</v>
      </c>
      <c r="C16" s="138">
        <v>2.5</v>
      </c>
      <c r="D16" s="138">
        <v>43.92</v>
      </c>
      <c r="E16" s="146">
        <v>1803.71</v>
      </c>
    </row>
    <row r="17" spans="1:5" x14ac:dyDescent="0.3">
      <c r="A17" s="126" t="s">
        <v>100</v>
      </c>
      <c r="B17" s="141">
        <v>3528.09</v>
      </c>
      <c r="C17" s="139">
        <v>-8.8000000000000007</v>
      </c>
      <c r="D17" s="139">
        <v>-311.86</v>
      </c>
      <c r="E17" s="147">
        <v>3216.23</v>
      </c>
    </row>
    <row r="18" spans="1:5" x14ac:dyDescent="0.3">
      <c r="A18" s="75" t="s">
        <v>213</v>
      </c>
      <c r="B18" s="144"/>
      <c r="C18" s="144"/>
      <c r="D18" s="144"/>
      <c r="E18" s="145"/>
    </row>
    <row r="19" spans="1:5" x14ac:dyDescent="0.3">
      <c r="A19" s="56" t="s">
        <v>214</v>
      </c>
      <c r="B19" s="138">
        <v>280</v>
      </c>
      <c r="C19" s="138" t="s">
        <v>205</v>
      </c>
      <c r="D19" s="138" t="s">
        <v>205</v>
      </c>
      <c r="E19" s="146">
        <v>280</v>
      </c>
    </row>
    <row r="20" spans="1:5" x14ac:dyDescent="0.3">
      <c r="A20" s="56" t="s">
        <v>215</v>
      </c>
      <c r="B20" s="140">
        <v>1128.96</v>
      </c>
      <c r="C20" s="138">
        <v>2</v>
      </c>
      <c r="D20" s="138">
        <v>23.04</v>
      </c>
      <c r="E20" s="146">
        <v>1152</v>
      </c>
    </row>
    <row r="21" spans="1:5" x14ac:dyDescent="0.3">
      <c r="A21" s="126" t="s">
        <v>100</v>
      </c>
      <c r="B21" s="141">
        <v>1408.96</v>
      </c>
      <c r="C21" s="139">
        <v>1.6</v>
      </c>
      <c r="D21" s="139">
        <v>23.04</v>
      </c>
      <c r="E21" s="147">
        <v>1432</v>
      </c>
    </row>
    <row r="22" spans="1:5" x14ac:dyDescent="0.3">
      <c r="A22" s="75" t="s">
        <v>216</v>
      </c>
      <c r="B22" s="138">
        <v>283.08999999999997</v>
      </c>
      <c r="C22" s="138">
        <v>5</v>
      </c>
      <c r="D22" s="138">
        <v>14.17</v>
      </c>
      <c r="E22" s="146">
        <v>297.26</v>
      </c>
    </row>
    <row r="23" spans="1:5" x14ac:dyDescent="0.3">
      <c r="A23" s="75" t="s">
        <v>217</v>
      </c>
      <c r="B23" s="9"/>
      <c r="C23" s="9"/>
      <c r="D23" s="9"/>
      <c r="E23" s="31"/>
    </row>
    <row r="24" spans="1:5" x14ac:dyDescent="0.3">
      <c r="A24" s="56" t="s">
        <v>218</v>
      </c>
      <c r="B24" s="138">
        <v>203.5</v>
      </c>
      <c r="C24" s="138" t="s">
        <v>205</v>
      </c>
      <c r="D24" s="138" t="s">
        <v>205</v>
      </c>
      <c r="E24" s="148">
        <v>203.5</v>
      </c>
    </row>
    <row r="25" spans="1:5" x14ac:dyDescent="0.3">
      <c r="A25" s="56" t="s">
        <v>219</v>
      </c>
      <c r="B25" s="138">
        <v>42.61</v>
      </c>
      <c r="C25" s="138" t="s">
        <v>205</v>
      </c>
      <c r="D25" s="138" t="s">
        <v>205</v>
      </c>
      <c r="E25" s="148">
        <v>42.61</v>
      </c>
    </row>
    <row r="26" spans="1:5" x14ac:dyDescent="0.3">
      <c r="A26" s="126" t="s">
        <v>100</v>
      </c>
      <c r="B26" s="139">
        <v>246.11</v>
      </c>
      <c r="C26" s="138" t="s">
        <v>205</v>
      </c>
      <c r="D26" s="139" t="s">
        <v>205</v>
      </c>
      <c r="E26" s="149">
        <v>246.11</v>
      </c>
    </row>
    <row r="27" spans="1:5" x14ac:dyDescent="0.3">
      <c r="A27" s="75" t="s">
        <v>220</v>
      </c>
      <c r="B27" s="142">
        <v>6380.21</v>
      </c>
      <c r="C27" s="143">
        <v>-3.8</v>
      </c>
      <c r="D27" s="143">
        <v>-243.59</v>
      </c>
      <c r="E27" s="150">
        <v>6136.62</v>
      </c>
    </row>
    <row r="28" spans="1:5" x14ac:dyDescent="0.3">
      <c r="A28" s="7"/>
      <c r="B28" s="8"/>
      <c r="C28" s="8"/>
      <c r="D28" s="8"/>
      <c r="E28" s="8"/>
    </row>
    <row r="29" spans="1:5" ht="27" x14ac:dyDescent="0.3">
      <c r="A29" s="128" t="s">
        <v>221</v>
      </c>
      <c r="B29" s="125"/>
      <c r="C29" s="125"/>
      <c r="D29" s="125"/>
      <c r="E29" s="125"/>
    </row>
    <row r="30" spans="1:5" x14ac:dyDescent="0.3">
      <c r="A30" s="128" t="s">
        <v>323</v>
      </c>
      <c r="B30" s="99"/>
      <c r="C30" s="99"/>
      <c r="D30" s="99"/>
      <c r="E30" s="99"/>
    </row>
    <row r="31" spans="1:5" ht="36" x14ac:dyDescent="0.3">
      <c r="A31" s="128" t="s">
        <v>324</v>
      </c>
    </row>
    <row r="32" spans="1:5" ht="18" x14ac:dyDescent="0.3">
      <c r="A32" s="128" t="s">
        <v>325</v>
      </c>
    </row>
    <row r="33" spans="1:1" x14ac:dyDescent="0.3">
      <c r="A33" s="128" t="s">
        <v>222</v>
      </c>
    </row>
    <row r="34" spans="1:1" ht="18" x14ac:dyDescent="0.3">
      <c r="A34" s="128" t="s">
        <v>326</v>
      </c>
    </row>
    <row r="35" spans="1:1" ht="18" x14ac:dyDescent="0.3">
      <c r="A35" s="128" t="s">
        <v>327</v>
      </c>
    </row>
    <row r="36" spans="1:1" ht="18" x14ac:dyDescent="0.3">
      <c r="A36" s="128" t="s">
        <v>223</v>
      </c>
    </row>
    <row r="37" spans="1:1" ht="18" x14ac:dyDescent="0.3">
      <c r="A37" s="128" t="s">
        <v>328</v>
      </c>
    </row>
    <row r="38" spans="1:1" ht="18" x14ac:dyDescent="0.3">
      <c r="A38" s="128" t="s">
        <v>329</v>
      </c>
    </row>
    <row r="39" spans="1:1" ht="18" x14ac:dyDescent="0.3">
      <c r="A39" s="128" t="s">
        <v>330</v>
      </c>
    </row>
    <row r="40" spans="1:1" x14ac:dyDescent="0.3">
      <c r="A40" s="128" t="s">
        <v>67</v>
      </c>
    </row>
  </sheetData>
  <mergeCells count="1">
    <mergeCell ref="A2:E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D023C-F97D-4795-9CEB-90EF39CCBF5B}">
  <dimension ref="A1:M31"/>
  <sheetViews>
    <sheetView showGridLines="0" zoomScale="130" zoomScaleNormal="130" workbookViewId="0"/>
  </sheetViews>
  <sheetFormatPr defaultColWidth="17.33203125" defaultRowHeight="12.5" x14ac:dyDescent="0.25"/>
  <cols>
    <col min="1" max="1" width="18.5" style="127" customWidth="1"/>
    <col min="2" max="13" width="7.25" style="127" customWidth="1"/>
    <col min="14" max="16384" width="17.33203125" style="127"/>
  </cols>
  <sheetData>
    <row r="1" spans="1:8" x14ac:dyDescent="0.25">
      <c r="A1" s="127" t="s">
        <v>38</v>
      </c>
    </row>
    <row r="3" spans="1:8" ht="15" x14ac:dyDescent="0.3">
      <c r="A3" s="240" t="s">
        <v>331</v>
      </c>
      <c r="B3" s="240"/>
      <c r="C3" s="240"/>
      <c r="D3" s="240"/>
      <c r="E3" s="240"/>
      <c r="F3" s="240"/>
      <c r="G3" s="240"/>
      <c r="H3" s="240"/>
    </row>
    <row r="4" spans="1:8" ht="13" x14ac:dyDescent="0.3">
      <c r="G4" s="160"/>
    </row>
    <row r="5" spans="1:8" ht="13" x14ac:dyDescent="0.3">
      <c r="G5" s="160"/>
    </row>
    <row r="6" spans="1:8" ht="13" x14ac:dyDescent="0.3">
      <c r="G6" s="160"/>
    </row>
    <row r="7" spans="1:8" ht="13" x14ac:dyDescent="0.3">
      <c r="G7" s="160"/>
    </row>
    <row r="8" spans="1:8" ht="13" x14ac:dyDescent="0.3">
      <c r="G8" s="160"/>
    </row>
    <row r="9" spans="1:8" ht="13" x14ac:dyDescent="0.3">
      <c r="G9" s="160"/>
    </row>
    <row r="10" spans="1:8" ht="13" x14ac:dyDescent="0.3">
      <c r="G10" s="160"/>
    </row>
    <row r="25" spans="1:13" x14ac:dyDescent="0.25">
      <c r="A25" s="241" t="s">
        <v>332</v>
      </c>
    </row>
    <row r="26" spans="1:13" x14ac:dyDescent="0.25">
      <c r="B26" s="241"/>
    </row>
    <row r="27" spans="1:13" x14ac:dyDescent="0.25">
      <c r="B27" s="241"/>
    </row>
    <row r="28" spans="1:13" x14ac:dyDescent="0.25">
      <c r="A28" s="242" t="s">
        <v>333</v>
      </c>
      <c r="B28" s="242"/>
    </row>
    <row r="29" spans="1:13" x14ac:dyDescent="0.25">
      <c r="B29" s="242"/>
      <c r="C29" s="172" t="s">
        <v>334</v>
      </c>
      <c r="D29" s="172" t="s">
        <v>335</v>
      </c>
      <c r="E29" s="172" t="s">
        <v>336</v>
      </c>
      <c r="F29" s="172" t="s">
        <v>337</v>
      </c>
      <c r="G29" s="172" t="s">
        <v>338</v>
      </c>
      <c r="H29" s="172" t="s">
        <v>339</v>
      </c>
      <c r="I29" s="172" t="s">
        <v>340</v>
      </c>
      <c r="J29" s="172" t="s">
        <v>278</v>
      </c>
      <c r="K29" s="172" t="s">
        <v>279</v>
      </c>
      <c r="L29" s="172" t="s">
        <v>41</v>
      </c>
      <c r="M29" s="172" t="s">
        <v>42</v>
      </c>
    </row>
    <row r="30" spans="1:13" ht="12" customHeight="1" x14ac:dyDescent="0.25">
      <c r="A30" s="274" t="s">
        <v>341</v>
      </c>
      <c r="B30" s="274"/>
      <c r="C30" s="127">
        <v>3.6</v>
      </c>
      <c r="D30" s="127">
        <v>4.9000000000000004</v>
      </c>
      <c r="E30" s="127">
        <v>6.6</v>
      </c>
      <c r="F30" s="127">
        <v>3.8</v>
      </c>
      <c r="G30" s="127">
        <v>4.8</v>
      </c>
      <c r="H30" s="127">
        <v>7.7</v>
      </c>
      <c r="I30" s="127">
        <v>4.8</v>
      </c>
      <c r="J30" s="127">
        <v>2</v>
      </c>
      <c r="K30" s="127">
        <v>-1</v>
      </c>
      <c r="L30" s="127">
        <v>1.6</v>
      </c>
      <c r="M30" s="127">
        <v>2.5</v>
      </c>
    </row>
    <row r="31" spans="1:13" x14ac:dyDescent="0.25">
      <c r="A31" s="274" t="s">
        <v>342</v>
      </c>
      <c r="B31" s="274"/>
      <c r="C31" s="243">
        <v>3.9</v>
      </c>
      <c r="D31" s="243">
        <v>3.9</v>
      </c>
      <c r="E31" s="243">
        <v>3.9</v>
      </c>
      <c r="F31" s="243">
        <v>3.9</v>
      </c>
      <c r="G31" s="243">
        <v>3.9</v>
      </c>
      <c r="H31" s="243">
        <v>3.9</v>
      </c>
      <c r="I31" s="243">
        <v>3.9</v>
      </c>
      <c r="J31" s="243">
        <v>3.9</v>
      </c>
      <c r="K31" s="243">
        <v>3.9</v>
      </c>
      <c r="L31" s="243">
        <v>3.9</v>
      </c>
      <c r="M31" s="244" t="s">
        <v>211</v>
      </c>
    </row>
  </sheetData>
  <mergeCells count="2">
    <mergeCell ref="A30:B30"/>
    <mergeCell ref="A31:B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Sheet3</vt:lpstr>
      <vt:lpstr>8.1</vt:lpstr>
      <vt:lpstr>8.2</vt:lpstr>
      <vt:lpstr>8.3</vt:lpstr>
      <vt:lpstr>8.4</vt:lpstr>
      <vt:lpstr>8.5</vt:lpstr>
      <vt:lpstr>8.6</vt:lpstr>
      <vt:lpstr>8.7</vt:lpstr>
      <vt:lpstr>Figure 8.1</vt:lpstr>
      <vt:lpstr>8.8</vt:lpstr>
      <vt:lpstr>8.9</vt:lpstr>
      <vt:lpstr>8.10</vt:lpstr>
      <vt:lpstr>'8.1'!Print_Area</vt:lpstr>
      <vt:lpstr>'8.2'!Print_Area</vt:lpstr>
      <vt:lpstr>Sheet3!Print_Area</vt:lpstr>
      <vt:lpstr>'8.2'!Print_Titles</vt:lpstr>
      <vt:lpstr>'8.6'!Print_Titles</vt:lpstr>
    </vt:vector>
  </TitlesOfParts>
  <Manager/>
  <Company>Department of Treasury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Budget Paper 3 Appendix 8 - Public Corporations and Major Tariffs, Fees and Charges</dc:title>
  <dc:subject>2022-23 Budget</dc:subject>
  <dc:creator>Department of Treasury WA</dc:creator>
  <cp:keywords>Public Corporations And Major Tariffs, Fees And Charges</cp:keywords>
  <dc:description/>
  <cp:lastModifiedBy>McCallum, Fiona</cp:lastModifiedBy>
  <cp:revision/>
  <dcterms:created xsi:type="dcterms:W3CDTF">2014-04-22T23:47:31Z</dcterms:created>
  <dcterms:modified xsi:type="dcterms:W3CDTF">2022-05-10T08:19:11Z</dcterms:modified>
  <cp:category/>
  <cp:contentStatus/>
</cp:coreProperties>
</file>