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24226"/>
  <mc:AlternateContent xmlns:mc="http://schemas.openxmlformats.org/markup-compatibility/2006">
    <mc:Choice Requires="x15">
      <x15ac:absPath xmlns:x15ac="http://schemas.microsoft.com/office/spreadsheetml/2010/11/ac" url="K:\Publications\Budget\23_BUDGET_2021-22\03-BP3-Economic-and-Fiscal-Outlook\05 Website\Data Files\Web\"/>
    </mc:Choice>
  </mc:AlternateContent>
  <xr:revisionPtr revIDLastSave="0" documentId="8_{1FA451A2-F55E-4562-B5C3-D02473907194}" xr6:coauthVersionLast="46" xr6:coauthVersionMax="46" xr10:uidLastSave="{00000000-0000-0000-0000-000000000000}"/>
  <bookViews>
    <workbookView xWindow="-120" yWindow="-120" windowWidth="25440" windowHeight="15390" tabRatio="874" firstSheet="1" activeTab="1" xr2:uid="{00000000-000D-0000-FFFF-FFFF00000000}"/>
  </bookViews>
  <sheets>
    <sheet name="Sheet3" sheetId="18" state="hidden" r:id="rId1"/>
    <sheet name="Table 8.1" sheetId="1" r:id="rId2"/>
    <sheet name="Table 8.2" sheetId="6" r:id="rId3"/>
    <sheet name="Table 8.3" sheetId="7" r:id="rId4"/>
    <sheet name="Table 8.4" sheetId="39" r:id="rId5"/>
    <sheet name="Table 8.5" sheetId="24" r:id="rId6"/>
    <sheet name="Table 8.6" sheetId="5" r:id="rId7"/>
    <sheet name="Table 8.7" sheetId="45" r:id="rId8"/>
    <sheet name="Figure 8.1" sheetId="46" r:id="rId9"/>
    <sheet name="Table 8.8" sheetId="2" r:id="rId10"/>
    <sheet name="Table 8.9" sheetId="3" r:id="rId11"/>
    <sheet name="Table 8.10" sheetId="4" r:id="rId12"/>
  </sheets>
  <externalReferences>
    <externalReference r:id="rId13"/>
  </externalReferences>
  <definedNames>
    <definedName name="_xlnm.Print_Area" localSheetId="0">Sheet3!$B$3:$J$47</definedName>
    <definedName name="_xlnm.Print_Area" localSheetId="1">'Table 8.1'!$A$1:$G$51</definedName>
    <definedName name="_xlnm.Print_Area" localSheetId="2">'Table 8.2'!$A$1:$G$119</definedName>
    <definedName name="_xlnm.Print_Area" localSheetId="4">'Table 8.4'!$A$1:$G$15</definedName>
    <definedName name="_xlnm.Print_Area" localSheetId="7">'Table 8.7'!$A$1:$E$41</definedName>
    <definedName name="_xlnm.Print_Titles" localSheetId="2">'Table 8.2'!$3:$5</definedName>
    <definedName name="_xlnm.Print_Titles" localSheetId="6">'Table 8.6'!$3:$5</definedName>
    <definedName name="YesNo" localSheetId="4">[1]Tracker!$AG$4:$AG$7</definedName>
    <definedName name="YesNo" localSheetId="7">[1]Tracker!$AG$4:$AG$7</definedName>
    <definedName name="YesNo">#REF!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7" i="39" l="1"/>
  <c r="G8" i="39"/>
  <c r="G9" i="39"/>
  <c r="G10" i="39"/>
  <c r="G11" i="39"/>
  <c r="G12" i="39"/>
  <c r="G13" i="39"/>
  <c r="G14" i="39"/>
  <c r="B15" i="39"/>
  <c r="C15" i="39"/>
  <c r="D15" i="39"/>
  <c r="E15" i="39"/>
  <c r="F15" i="39"/>
  <c r="G15" i="39" l="1"/>
  <c r="C17" i="2"/>
  <c r="D17" i="2" s="1"/>
  <c r="E17" i="2" s="1"/>
  <c r="D16" i="2"/>
  <c r="E16" i="2" s="1"/>
  <c r="C15" i="2"/>
  <c r="D15" i="2" s="1"/>
  <c r="E15" i="2" s="1"/>
  <c r="C14" i="2"/>
  <c r="E14" i="2" s="1"/>
  <c r="D14" i="2" l="1"/>
  <c r="D21" i="2" l="1"/>
  <c r="E21" i="2" s="1"/>
  <c r="D20" i="2"/>
  <c r="E20" i="2" s="1"/>
  <c r="D47" i="18" l="1"/>
  <c r="D46" i="18" l="1"/>
  <c r="D28" i="18" l="1"/>
  <c r="D26" i="18"/>
  <c r="D27" i="18"/>
  <c r="D25" i="18" l="1"/>
  <c r="D11" i="18"/>
  <c r="F25" i="18" l="1"/>
  <c r="G25" i="18" s="1"/>
  <c r="D45" i="18" l="1"/>
  <c r="D31" i="18" l="1"/>
  <c r="D30" i="18"/>
  <c r="D12" i="18"/>
  <c r="D42" i="18"/>
  <c r="D43" i="18" l="1"/>
  <c r="F42" i="18" s="1"/>
  <c r="G42" i="18" s="1"/>
  <c r="D44" i="18"/>
  <c r="D13" i="18"/>
  <c r="D10" i="18"/>
  <c r="F10" i="18" s="1"/>
  <c r="G10" i="18" s="1"/>
</calcChain>
</file>

<file path=xl/sharedStrings.xml><?xml version="1.0" encoding="utf-8"?>
<sst xmlns="http://schemas.openxmlformats.org/spreadsheetml/2006/main" count="1013" uniqueCount="368">
  <si>
    <t>Horizon Power</t>
  </si>
  <si>
    <t>Synergy</t>
  </si>
  <si>
    <t>Western Power</t>
  </si>
  <si>
    <t>Water Corporation</t>
  </si>
  <si>
    <t>Bunbury Water Corporation (Aqwest)</t>
  </si>
  <si>
    <t>Busselton Water Corporation</t>
  </si>
  <si>
    <t>DevelopmentWA</t>
  </si>
  <si>
    <t>Southern Ports Authority</t>
  </si>
  <si>
    <t>Kimberley Ports Authority</t>
  </si>
  <si>
    <t>Pilbara Ports Authority</t>
  </si>
  <si>
    <t>Mid West Ports Authority</t>
  </si>
  <si>
    <t>Gold Corporation</t>
  </si>
  <si>
    <t>Western Australian Treasury Corporation</t>
  </si>
  <si>
    <t>Insurance Commission of Western Australia</t>
  </si>
  <si>
    <t>Forest Products Commission</t>
  </si>
  <si>
    <t>INTRODUCTION</t>
  </si>
  <si>
    <t xml:space="preserve">The general government sector will receive a net amount totalling $XXX million from public corporations in 2018-19 (see Table 8.1). That is, tax equivalent and dividend revenue received from public corporations ($X.X billion) is expected to exceed gross subsidy payments to these corporations ($X.X billion) by $XXX million. This is an increase on the $XXX million net subsidy in 2017-18, </t>
  </si>
  <si>
    <t>Net Receipts Totalling</t>
  </si>
  <si>
    <t>million</t>
  </si>
  <si>
    <t>Tax &amp; Dividend Revenue Receipts</t>
  </si>
  <si>
    <t>billion</t>
  </si>
  <si>
    <t>Gross Subsidy Payments</t>
  </si>
  <si>
    <t>Increase/Decrease on 2016-17 (%)</t>
  </si>
  <si>
    <t>%</t>
  </si>
  <si>
    <t>REVENUE</t>
  </si>
  <si>
    <t xml:space="preserve">General government sector revenue from public corporations in 2018-19 is estimated to be $X.X billion, comprising $XXX million in dividend payments, $XXX million in income tax equivalent payments, and $XX million in local government rate equivalent payments.
[Drafting Note:  Section on Dividend Payout Ratios and 2016-17 Interim Dividend Deferral]
Revenue from public corporations in 2018-19 is expected to be $XXX million (or XX.X%) higher than in 2017-18. This is mainly the result of:
</t>
  </si>
  <si>
    <t>GG Sector Revenue</t>
  </si>
  <si>
    <t>Dividends</t>
  </si>
  <si>
    <t>TER Payments</t>
  </si>
  <si>
    <t xml:space="preserve">LGRE </t>
  </si>
  <si>
    <t>Increase/Decrease in Revenue</t>
  </si>
  <si>
    <t>EXPENSES</t>
  </si>
  <si>
    <t>Subsidies provided to public corporations in 2018-19 are estimated to total $X.X billion, a decrease/increase of $XXX million (or X.X%) from 2017-18. The general government sector is forecast to pay a total of $XX billion across the four year period to 2021-22 to subsidise the activities of public corporations. 
...the Water Corporation is expected to receive operating subsidies totalling $XXX million in 2018-19, most of which ($XXX million) is to support the ongoing commitment to provide water at the same cost for country residential users as for metropolitan residents</t>
  </si>
  <si>
    <t>Subsidies to Public Corporations</t>
  </si>
  <si>
    <t>Increase/Decrease on 2016-17 ($)</t>
  </si>
  <si>
    <t>Total GG Payments to 2020-21</t>
  </si>
  <si>
    <t>Water Corp Operating Subsidies</t>
  </si>
  <si>
    <t>Country Loss Portion</t>
  </si>
  <si>
    <t>Table 8.1</t>
  </si>
  <si>
    <r>
      <t xml:space="preserve">Revenue to and Expenses from the General Government Sector </t>
    </r>
    <r>
      <rPr>
        <vertAlign val="superscript"/>
        <sz val="10"/>
        <color theme="1"/>
        <rFont val="Arial"/>
        <family val="2"/>
      </rPr>
      <t>(a)</t>
    </r>
  </si>
  <si>
    <t>2020-21</t>
  </si>
  <si>
    <t>2021-22</t>
  </si>
  <si>
    <t>Estimated</t>
  </si>
  <si>
    <t>Budget</t>
  </si>
  <si>
    <t>Actual</t>
  </si>
  <si>
    <t>Estimate</t>
  </si>
  <si>
    <t>$m</t>
  </si>
  <si>
    <t>Electricity Corporations</t>
  </si>
  <si>
    <t>Dividends, Tax Equivalents, and Local Government Rate Equivalents</t>
  </si>
  <si>
    <t>TOTAL</t>
  </si>
  <si>
    <t>Operating Subsidies</t>
  </si>
  <si>
    <t>-</t>
  </si>
  <si>
    <t>Subtotal</t>
  </si>
  <si>
    <t>Other Subsidies</t>
  </si>
  <si>
    <t>Net Electricity Corporations</t>
  </si>
  <si>
    <t xml:space="preserve">Other Subsidies </t>
  </si>
  <si>
    <t>Net Water Corporation</t>
  </si>
  <si>
    <r>
      <t xml:space="preserve">Public Transport Authority </t>
    </r>
    <r>
      <rPr>
        <b/>
        <vertAlign val="superscript"/>
        <sz val="8"/>
        <color rgb="FF000000"/>
        <rFont val="Arial"/>
        <family val="2"/>
      </rPr>
      <t>(b)</t>
    </r>
  </si>
  <si>
    <t xml:space="preserve">Operating Subsidies </t>
  </si>
  <si>
    <t>Net Public Transport Authority</t>
  </si>
  <si>
    <t>Other Public Corporations</t>
  </si>
  <si>
    <t>Net Other Public Corporations</t>
  </si>
  <si>
    <t>Total revenue from Public Corporations</t>
  </si>
  <si>
    <t>Tax Equivalents</t>
  </si>
  <si>
    <t>Local Government Rate Equivalents</t>
  </si>
  <si>
    <t>Total expense to Public Corporations</t>
  </si>
  <si>
    <r>
      <t xml:space="preserve">Net impact on General Government Sector </t>
    </r>
    <r>
      <rPr>
        <b/>
        <vertAlign val="superscript"/>
        <sz val="8"/>
        <color rgb="FF000000"/>
        <rFont val="Arial"/>
        <family val="2"/>
      </rPr>
      <t>(c)</t>
    </r>
  </si>
  <si>
    <t>Note: Columns may not add due to rounding.</t>
  </si>
  <si>
    <t>Table 8.2</t>
  </si>
  <si>
    <t>GENERAL GOVERNMENT REVENUE FROM PUBLIC CORPORATIONS</t>
  </si>
  <si>
    <t>Details of Payment</t>
  </si>
  <si>
    <t>2022-23</t>
  </si>
  <si>
    <t>2023-24</t>
  </si>
  <si>
    <t>2024-25</t>
  </si>
  <si>
    <t>Estimated Actual</t>
  </si>
  <si>
    <t>Budget Estimate</t>
  </si>
  <si>
    <t>Forward Estimate</t>
  </si>
  <si>
    <t>ELECTRICITY CORPORATIONS</t>
  </si>
  <si>
    <t xml:space="preserve">Horizon Power </t>
  </si>
  <si>
    <t>Income tax expense</t>
  </si>
  <si>
    <t>Local Government Rates expense</t>
  </si>
  <si>
    <t>WATER CORPORATIONS</t>
  </si>
  <si>
    <t>PORT AUTHORITIES</t>
  </si>
  <si>
    <t>Fremantle Port Authority</t>
  </si>
  <si>
    <t>2018-19</t>
  </si>
  <si>
    <t>2019-20</t>
  </si>
  <si>
    <r>
      <t>Port Hedland Port Authority</t>
    </r>
    <r>
      <rPr>
        <sz val="8"/>
        <color rgb="FFFF0000"/>
        <rFont val="Arial"/>
        <family val="2"/>
      </rPr>
      <t>- Pilbara</t>
    </r>
  </si>
  <si>
    <t>OTHER AGENCIES</t>
  </si>
  <si>
    <t>Subtotal Amounts</t>
  </si>
  <si>
    <r>
      <t xml:space="preserve">Income tax expense </t>
    </r>
    <r>
      <rPr>
        <b/>
        <vertAlign val="superscript"/>
        <sz val="8"/>
        <color rgb="FF000000"/>
        <rFont val="Arial"/>
        <family val="2"/>
      </rPr>
      <t>(a)</t>
    </r>
  </si>
  <si>
    <t>Table 8.4</t>
  </si>
  <si>
    <t>REGIONAL UTILITIES PRICING SUBSIDIES</t>
  </si>
  <si>
    <t>Total</t>
  </si>
  <si>
    <t>Country Water Pricing Subsidy</t>
  </si>
  <si>
    <t>Tariff Equalisation Contribution</t>
  </si>
  <si>
    <t>Table 8.3</t>
  </si>
  <si>
    <t>PUBLIC CORPORATION DIVIDEND PAYOUT RATIOS</t>
  </si>
  <si>
    <t xml:space="preserve">Synergy </t>
  </si>
  <si>
    <t>Bunbury Water Corporation</t>
  </si>
  <si>
    <r>
      <t xml:space="preserve">Insurance Commission of Western Australia </t>
    </r>
    <r>
      <rPr>
        <vertAlign val="superscript"/>
        <sz val="8"/>
        <color rgb="FF000000"/>
        <rFont val="Arial"/>
        <family val="2"/>
      </rPr>
      <t>(b)</t>
    </r>
  </si>
  <si>
    <r>
      <t>(b)</t>
    </r>
    <r>
      <rPr>
        <sz val="7"/>
        <color theme="1"/>
        <rFont val="Times New Roman"/>
        <family val="1"/>
      </rPr>
      <t xml:space="preserve">     </t>
    </r>
    <r>
      <rPr>
        <sz val="7"/>
        <color theme="1"/>
        <rFont val="Arial"/>
        <family val="2"/>
      </rPr>
      <t>Annual ratio may be adjusted based on the need to maintain appropriate capital adequacy and any other factors or circumstances taken into account by the Board of the Insurance Commission of Western Australia.</t>
    </r>
  </si>
  <si>
    <t xml:space="preserve">Note: The Western Australian Land Information Authority (Landgate) is eligible to pay dividends to Government. However, as this agency is not in the public corporations sector, it is not included in this table.  </t>
  </si>
  <si>
    <t>Table 8.5</t>
  </si>
  <si>
    <t>EXPENSES FROM THE GENERAL GOVERNMENT SECTOR TO PUBLIC CORPORATIONS</t>
  </si>
  <si>
    <t>Funding Department</t>
  </si>
  <si>
    <t>$600 Household Electricity Credit</t>
  </si>
  <si>
    <t>Treasury</t>
  </si>
  <si>
    <t>Hardship Response</t>
  </si>
  <si>
    <t xml:space="preserve">Aboriginal and Remote Communities Project – Stage 1 </t>
  </si>
  <si>
    <t>Aboriginal and Remote Communities Project – Stage 2</t>
  </si>
  <si>
    <t>Air Conditioning Allowance (North of 26th Parallel)</t>
  </si>
  <si>
    <t>Dependent Child Rebate</t>
  </si>
  <si>
    <t>WA Government Energy Assistance Payment</t>
  </si>
  <si>
    <t>Feed‑In Tariff</t>
  </si>
  <si>
    <t>Tariff Adjustment Payment – Operating Subsidy</t>
  </si>
  <si>
    <t>Tariff Migration – Movement to L2 and A2 Tariff</t>
  </si>
  <si>
    <t>Remote Communities Essential Services</t>
  </si>
  <si>
    <t>Electric Vehicle Charging Network</t>
  </si>
  <si>
    <t>Hardship Utility Grant Scheme</t>
  </si>
  <si>
    <t>Account Establishment Fee Rebate</t>
  </si>
  <si>
    <t>Air Conditioning Allowance</t>
  </si>
  <si>
    <t>Distributed Energy Buyback Scheme</t>
  </si>
  <si>
    <t>Aggregation and Orchestration Platform</t>
  </si>
  <si>
    <t>Late Payment Fee Waiver</t>
  </si>
  <si>
    <t>Over-the-Counter and Paper-bill Fee Recovery</t>
  </si>
  <si>
    <t>Project Symphony</t>
  </si>
  <si>
    <t>Re- and De-energisation Fee Recovery</t>
  </si>
  <si>
    <t>Renewable Energy Buyback Scheme</t>
  </si>
  <si>
    <t>System Security Transition Payment</t>
  </si>
  <si>
    <t>Tariff Equialisation Contribution Recovery</t>
  </si>
  <si>
    <t>Wholesale Electricity Market Reform</t>
  </si>
  <si>
    <t>State Underground Power Program</t>
  </si>
  <si>
    <t>Country Water Pricing Subsidy – Royalties for Regions</t>
  </si>
  <si>
    <t>Pensioner and Senior Concessions</t>
  </si>
  <si>
    <t>Metropolitan Operations</t>
  </si>
  <si>
    <t>Burrup Water Supply System</t>
  </si>
  <si>
    <t>Burrup Water Infrastructure Expansion</t>
  </si>
  <si>
    <t>Essential and Municipal Services Upgrade Program</t>
  </si>
  <si>
    <t>Government Support Package - Koolyanobbing Iron Ore</t>
  </si>
  <si>
    <t>LAND AGENCIES</t>
  </si>
  <si>
    <t>Australian Marine Complex – Rate of Return Stages 1 and 2</t>
  </si>
  <si>
    <t>Australian Marine Complex Technology Precinct</t>
  </si>
  <si>
    <t>Subi East</t>
  </si>
  <si>
    <t>Sustainable Funding Model Principles</t>
  </si>
  <si>
    <t>East Perth Power Station</t>
  </si>
  <si>
    <t>Ocean Reef Marina</t>
  </si>
  <si>
    <t>Townsite Development Program</t>
  </si>
  <si>
    <t>Forrestdale Business Park West</t>
  </si>
  <si>
    <t>Kwinana Land - Holding Costs</t>
  </si>
  <si>
    <t>Yamatji Nation Settlement</t>
  </si>
  <si>
    <t>Perth City Deals - Perth City Link</t>
  </si>
  <si>
    <t>Royalties for Regions – Various Projects</t>
  </si>
  <si>
    <t>OTHER</t>
  </si>
  <si>
    <t>Racing and Wagering Western Australia</t>
  </si>
  <si>
    <t>Direct Grants – Racing Bets Levy</t>
  </si>
  <si>
    <t>Point of Consumption Tax - Racing Funding</t>
  </si>
  <si>
    <t>Transperth and Regional Town Services</t>
  </si>
  <si>
    <t xml:space="preserve">Regional Town Bus Services </t>
  </si>
  <si>
    <t>Regional School Bus Services</t>
  </si>
  <si>
    <t>Transwa</t>
  </si>
  <si>
    <t xml:space="preserve">General </t>
  </si>
  <si>
    <t>Concession Fares</t>
  </si>
  <si>
    <t>Annual Free Trip for Pensioners</t>
  </si>
  <si>
    <t>Freight Network – General</t>
  </si>
  <si>
    <t>Regional School Bus Services – Intensive English Centres and Other Services</t>
  </si>
  <si>
    <t>Transperth Free Transit Zone – Recurrent Grant</t>
  </si>
  <si>
    <t>National Rental Affordability Scheme</t>
  </si>
  <si>
    <t>Table 8.8</t>
  </si>
  <si>
    <t>NON-CONTESTABLE TARIFFS</t>
  </si>
  <si>
    <t>Residential (A1/A2)</t>
  </si>
  <si>
    <t xml:space="preserve">Residential Hot Water (B1) </t>
  </si>
  <si>
    <t>Community and Charitable Organisations (C1/C2)</t>
  </si>
  <si>
    <t>Charitable Organisation Providing Residential Accommodation (D1/D2)</t>
  </si>
  <si>
    <t>Combined Residential/Business (K1/K2)</t>
  </si>
  <si>
    <t xml:space="preserve">Small Business (L1/L2) </t>
  </si>
  <si>
    <t>Small Business Time of Use (R1)</t>
  </si>
  <si>
    <r>
      <t xml:space="preserve">Unmetered Supply (UMS) </t>
    </r>
    <r>
      <rPr>
        <vertAlign val="superscript"/>
        <sz val="8"/>
        <rFont val="Arial"/>
        <family val="2"/>
      </rPr>
      <t>(a)</t>
    </r>
  </si>
  <si>
    <r>
      <t xml:space="preserve">Traffic Lighting (W1/W2) </t>
    </r>
    <r>
      <rPr>
        <vertAlign val="superscript"/>
        <sz val="8"/>
        <rFont val="Arial"/>
        <family val="2"/>
      </rPr>
      <t>(a)</t>
    </r>
  </si>
  <si>
    <r>
      <t xml:space="preserve">Street Lighting (Z) - South West Interconnected System </t>
    </r>
    <r>
      <rPr>
        <vertAlign val="superscript"/>
        <sz val="8"/>
        <rFont val="Arial"/>
        <family val="2"/>
      </rPr>
      <t xml:space="preserve">(a) </t>
    </r>
  </si>
  <si>
    <r>
      <t xml:space="preserve">Street Lighting (Z) - Horizon Power service area </t>
    </r>
    <r>
      <rPr>
        <vertAlign val="superscript"/>
        <sz val="8"/>
        <rFont val="Arial"/>
        <family val="2"/>
      </rPr>
      <t>(a)</t>
    </r>
    <r>
      <rPr>
        <sz val="8"/>
        <rFont val="Arial"/>
        <family val="2"/>
      </rPr>
      <t xml:space="preserve"> </t>
    </r>
    <r>
      <rPr>
        <vertAlign val="superscript"/>
        <sz val="8"/>
        <rFont val="Arial"/>
        <family val="2"/>
      </rPr>
      <t>(b)</t>
    </r>
  </si>
  <si>
    <r>
      <t xml:space="preserve">CONTESTABLE TARIFFS </t>
    </r>
    <r>
      <rPr>
        <b/>
        <vertAlign val="superscript"/>
        <sz val="8"/>
        <rFont val="Arial"/>
        <family val="2"/>
      </rPr>
      <t>(a)</t>
    </r>
  </si>
  <si>
    <t>Medium Business (L3/L4)</t>
  </si>
  <si>
    <t>Medium Business Time of Use (R3)</t>
  </si>
  <si>
    <t>(a)   These regulated tariffs approximate cost-reflective levels and have been smoothed over the forward estimates period in order to minimise large year-on-year movements in price.</t>
  </si>
  <si>
    <t>(b) Represents the average change across all types of streetlight tariffs. Price paths for specific streetlight types may differ from the average.</t>
  </si>
  <si>
    <t>Table 8.9</t>
  </si>
  <si>
    <t>% Change</t>
  </si>
  <si>
    <t>Metropolitan Residential Tariffs</t>
  </si>
  <si>
    <t>Water</t>
  </si>
  <si>
    <t>Standard fixed service charge ($)</t>
  </si>
  <si>
    <r>
      <t xml:space="preserve">Consumption charges (c/kL) </t>
    </r>
    <r>
      <rPr>
        <i/>
        <vertAlign val="superscript"/>
        <sz val="8"/>
        <color rgb="FF000000"/>
        <rFont val="Arial"/>
        <family val="2"/>
      </rPr>
      <t>(a)</t>
    </r>
  </si>
  <si>
    <t>0-150kL</t>
  </si>
  <si>
    <t>151-500kL</t>
  </si>
  <si>
    <t>Over 500kL</t>
  </si>
  <si>
    <t>First $20,500 Gross Rental Value (GRV)</t>
  </si>
  <si>
    <t>Over $20,500 GRV</t>
  </si>
  <si>
    <t>Drainage</t>
  </si>
  <si>
    <t>Metropolitan Non-Residential Tariffs</t>
  </si>
  <si>
    <r>
      <t xml:space="preserve">Minimum charge (15 or 20 mm) </t>
    </r>
    <r>
      <rPr>
        <vertAlign val="superscript"/>
        <sz val="8"/>
        <color rgb="FF000000"/>
        <rFont val="Arial"/>
        <family val="2"/>
      </rPr>
      <t>(e)</t>
    </r>
  </si>
  <si>
    <r>
      <t xml:space="preserve">Consumption charges (c/kL) </t>
    </r>
    <r>
      <rPr>
        <vertAlign val="superscript"/>
        <sz val="8"/>
        <color rgb="FF000000"/>
        <rFont val="Arial"/>
        <family val="2"/>
      </rPr>
      <t>(f)</t>
    </r>
  </si>
  <si>
    <r>
      <t xml:space="preserve">Wastewater </t>
    </r>
    <r>
      <rPr>
        <vertAlign val="superscript"/>
        <sz val="8"/>
        <color rgb="FF000000"/>
        <rFont val="Arial"/>
        <family val="2"/>
      </rPr>
      <t>(g)</t>
    </r>
  </si>
  <si>
    <t>First fixture ($)</t>
  </si>
  <si>
    <t>Volumetric charge (c/kL)</t>
  </si>
  <si>
    <r>
      <t xml:space="preserve">Drainage charge (c in $GRV) </t>
    </r>
    <r>
      <rPr>
        <vertAlign val="superscript"/>
        <sz val="8"/>
        <color rgb="FF000000"/>
        <rFont val="Arial"/>
        <family val="2"/>
      </rPr>
      <t>(d)</t>
    </r>
  </si>
  <si>
    <t>(a)     Country residential water consumption charges are no more than metropolitan charges for the first 300kL.</t>
  </si>
  <si>
    <t>(b)     Country residential wastewater charges are subject to minimum and maximum charges applied.</t>
  </si>
  <si>
    <t>(d)     Drainage is not charged outside the metropolitan region.</t>
  </si>
  <si>
    <t>(e)     The charge varies depending upon the size of the meter.</t>
  </si>
  <si>
    <t>(f)     Country non‑residential water consumption charges are based on the cost of delivering services.</t>
  </si>
  <si>
    <t>(g)     Non‑residential wastewater charges are uniform across the State.</t>
  </si>
  <si>
    <t>Table 8.10</t>
  </si>
  <si>
    <t>2 sections</t>
  </si>
  <si>
    <t>1 zone</t>
  </si>
  <si>
    <t>2 zones</t>
  </si>
  <si>
    <t>3 zones</t>
  </si>
  <si>
    <t>4 zones</t>
  </si>
  <si>
    <t>5 zones</t>
  </si>
  <si>
    <t>6 zones</t>
  </si>
  <si>
    <t>7 zones</t>
  </si>
  <si>
    <t>8 zones</t>
  </si>
  <si>
    <t>9 zones</t>
  </si>
  <si>
    <t>Day Rider</t>
  </si>
  <si>
    <t>Family Rider</t>
  </si>
  <si>
    <t>Student</t>
  </si>
  <si>
    <t>(c)     1.75% increase based on effective absolute revenue impact; not rate directly.</t>
  </si>
  <si>
    <t>Election Commitment - Industrial Land Development Fund</t>
  </si>
  <si>
    <t>Dixon Road Reserves</t>
  </si>
  <si>
    <t>Oakajee Access Road</t>
  </si>
  <si>
    <t>Mardalup Park</t>
  </si>
  <si>
    <r>
      <t xml:space="preserve">DevelopmentWA </t>
    </r>
    <r>
      <rPr>
        <vertAlign val="superscript"/>
        <sz val="8"/>
        <color rgb="FF000000"/>
        <rFont val="Arial"/>
        <family val="2"/>
      </rPr>
      <t>(a)</t>
    </r>
  </si>
  <si>
    <t xml:space="preserve">Transfer of Wyndham, Derby and Yampi Ports </t>
  </si>
  <si>
    <t>Social Housing Economic Recovery Package</t>
  </si>
  <si>
    <t>Remote Communities – Royalties for Regions</t>
  </si>
  <si>
    <t>Geraldton Alternative Settlement Agreement</t>
  </si>
  <si>
    <t xml:space="preserve">Social Housing Investment Fund </t>
  </si>
  <si>
    <t xml:space="preserve">Social Housing Operational </t>
  </si>
  <si>
    <t xml:space="preserve">South West Native Title </t>
  </si>
  <si>
    <t>Regional Renewal – Royalties for Regions</t>
  </si>
  <si>
    <t>North West Aboriginal Housing Fund – Royalties for Regions</t>
  </si>
  <si>
    <t>Various</t>
  </si>
  <si>
    <t>Land Agency Reform - Holding Costs</t>
  </si>
  <si>
    <t>Land Agency Reform - Transaction Costs</t>
  </si>
  <si>
    <t>Burrup Strategic Industrial Area</t>
  </si>
  <si>
    <t xml:space="preserve">Tunnel Monitoring </t>
  </si>
  <si>
    <t>TRANSPERTH FARES FROM 1 JANUARY 2022</t>
  </si>
  <si>
    <t>$ decrease</t>
  </si>
  <si>
    <t>% decrease</t>
  </si>
  <si>
    <t>From 1 January 2022</t>
  </si>
  <si>
    <t> (a)	Concession fares are 43% of the full standard fare subject to rounding.</t>
  </si>
  <si>
    <t>Esperance Minerals Concentrate Circuit Unit - Debt Servicing</t>
  </si>
  <si>
    <t xml:space="preserve">Total </t>
  </si>
  <si>
    <t>COVID-19 Response - WA Government Energy Assistance Payment Boost</t>
  </si>
  <si>
    <t>COVID-19 Response - $2,500 Small Business and Charity Tariff Offset</t>
  </si>
  <si>
    <t>COVID-19 Response - $500 Small Business and Charity Tariff Offset</t>
  </si>
  <si>
    <t>COVID-19 Response - Solar and Energy Storage for Derby Hospital</t>
  </si>
  <si>
    <t>COVID-19 Response - $600 Household Electricity Credit</t>
  </si>
  <si>
    <t>COVID-19 Response - Community Energy Exchange</t>
  </si>
  <si>
    <t>COVID-19 Response - Renewable Energy for Social Housing</t>
  </si>
  <si>
    <t>COVID-19 Response - Waiver of rent owed to State Government Agencies</t>
  </si>
  <si>
    <t>COVID-19 Response - Maintenance Projects</t>
  </si>
  <si>
    <t>COVID-19 Response - Council of Australian Governments' Waste Export Ban</t>
  </si>
  <si>
    <t>COVID-19 Response - Australian Marine Complex</t>
  </si>
  <si>
    <t>COVID-19 Response- Neerabup Automation and Robotics Park</t>
  </si>
  <si>
    <t>COVID-19 Response - East Perth Redevelopment</t>
  </si>
  <si>
    <t>COVID-19 Response - East Keralup Economic Activation</t>
  </si>
  <si>
    <t>COVID-19 Response - Bentley Tech Park</t>
  </si>
  <si>
    <t>COVID-19 Response - Kemerton General Industrial Area</t>
  </si>
  <si>
    <t>COVID-19 Response - Nyamba Buru Yawuru Health and Wellbeing Campus</t>
  </si>
  <si>
    <t>COVID-19 Response - Nyamba Buru Yawuru Retail Big Box</t>
  </si>
  <si>
    <t>COVID-19 Response - Nyamba Buru Yawuru Broome Projects</t>
  </si>
  <si>
    <t>COVID-19 Response - Hamilton Senior High School Redevelopment</t>
  </si>
  <si>
    <t>COVID-19 Response - Middleton Beach Foreshore Enhancement</t>
  </si>
  <si>
    <t>Residential Land Development for Social and Affordable Housing - Holding Costs</t>
  </si>
  <si>
    <t>Residential Land Development for Social and Affordable Housing - Transaction Costs</t>
  </si>
  <si>
    <t>COVID-19 Response - Moonamang Road Upgrade</t>
  </si>
  <si>
    <t>COVID-19 Response - Incentivising Regional Land</t>
  </si>
  <si>
    <t>COVID-19 Response - Boodarie Entrance Road</t>
  </si>
  <si>
    <t>Table 8.6</t>
  </si>
  <si>
    <r>
      <t xml:space="preserve">JTSI </t>
    </r>
    <r>
      <rPr>
        <vertAlign val="superscript"/>
        <sz val="8"/>
        <color theme="1"/>
        <rFont val="Arial"/>
        <family val="2"/>
      </rPr>
      <t>(e)</t>
    </r>
  </si>
  <si>
    <r>
      <t>(a)</t>
    </r>
    <r>
      <rPr>
        <sz val="7"/>
        <color theme="1"/>
        <rFont val="Times New Roman"/>
        <family val="1"/>
      </rPr>
      <t xml:space="preserve">     </t>
    </r>
    <r>
      <rPr>
        <sz val="7"/>
        <color theme="1"/>
        <rFont val="Arial"/>
        <family val="2"/>
      </rPr>
      <t xml:space="preserve">DevelopmentWA’s dividend arrangement consists of a net profit after tax payout ratio and a number of special dividends as a result of undertaking Government commitments. </t>
    </r>
  </si>
  <si>
    <t>$ level</t>
  </si>
  <si>
    <t>% change</t>
  </si>
  <si>
    <t>$ change</t>
  </si>
  <si>
    <t>Vehicle licence charge</t>
  </si>
  <si>
    <t>Recording fee</t>
  </si>
  <si>
    <t xml:space="preserve">Drivers licence </t>
  </si>
  <si>
    <t>Stamp duty on MII</t>
  </si>
  <si>
    <t>Total Expenditure</t>
  </si>
  <si>
    <r>
      <t xml:space="preserve">Electricity </t>
    </r>
    <r>
      <rPr>
        <vertAlign val="superscript"/>
        <sz val="8"/>
        <color theme="1"/>
        <rFont val="Arial"/>
        <family val="2"/>
      </rPr>
      <t>(c)</t>
    </r>
  </si>
  <si>
    <r>
      <t xml:space="preserve">Utility Charges </t>
    </r>
    <r>
      <rPr>
        <b/>
        <vertAlign val="superscript"/>
        <sz val="8"/>
        <color theme="1"/>
        <rFont val="Arial"/>
        <family val="2"/>
      </rPr>
      <t>(b)</t>
    </r>
    <r>
      <rPr>
        <b/>
        <sz val="8"/>
        <color theme="1"/>
        <rFont val="Arial"/>
        <family val="2"/>
      </rPr>
      <t xml:space="preserve"> </t>
    </r>
  </si>
  <si>
    <t>Motor Injury Insurance (MII)</t>
  </si>
  <si>
    <r>
      <t xml:space="preserve">Motor Vehicles </t>
    </r>
    <r>
      <rPr>
        <b/>
        <vertAlign val="superscript"/>
        <sz val="8"/>
        <color theme="1"/>
        <rFont val="Arial"/>
        <family val="2"/>
      </rPr>
      <t>(a)</t>
    </r>
  </si>
  <si>
    <t>ESTIMATED IMPACT ON THE ‘REPRESENTATIVE’ HOUSEHOLD</t>
  </si>
  <si>
    <t>Table 8.7</t>
  </si>
  <si>
    <t>(c)    Consumes 4,758 kWh of electricity per annum based on the current average consumption level for a household. Excludes the one-off $600 Household Electricity Credit approved as part of the 2020-21 Budget.</t>
  </si>
  <si>
    <t>Chart data</t>
  </si>
  <si>
    <t>2011-12</t>
  </si>
  <si>
    <t>2012-13</t>
  </si>
  <si>
    <t>2013-14</t>
  </si>
  <si>
    <t>2014-15</t>
  </si>
  <si>
    <t>2015-16</t>
  </si>
  <si>
    <t>2016-17</t>
  </si>
  <si>
    <t>2017-18</t>
  </si>
  <si>
    <t>Household Expenditure Increase</t>
  </si>
  <si>
    <t>Period Average</t>
  </si>
  <si>
    <t>n/a</t>
  </si>
  <si>
    <r>
      <t xml:space="preserve">Water, wastewater and drainage </t>
    </r>
    <r>
      <rPr>
        <vertAlign val="superscript"/>
        <sz val="8"/>
        <color theme="1"/>
        <rFont val="Arial"/>
        <family val="2"/>
      </rPr>
      <t>(d)(e)</t>
    </r>
    <r>
      <rPr>
        <sz val="8"/>
        <color theme="1"/>
        <rFont val="Arial"/>
        <family val="2"/>
      </rPr>
      <t xml:space="preserve"> </t>
    </r>
  </si>
  <si>
    <r>
      <t xml:space="preserve">Public Transport </t>
    </r>
    <r>
      <rPr>
        <b/>
        <vertAlign val="superscript"/>
        <sz val="8"/>
        <color theme="1"/>
        <rFont val="Arial"/>
        <family val="2"/>
      </rPr>
      <t>(f)</t>
    </r>
  </si>
  <si>
    <r>
      <t xml:space="preserve">Student fares </t>
    </r>
    <r>
      <rPr>
        <vertAlign val="superscript"/>
        <sz val="8"/>
        <color theme="1"/>
        <rFont val="Arial"/>
        <family val="2"/>
      </rPr>
      <t>(g)</t>
    </r>
  </si>
  <si>
    <r>
      <t xml:space="preserve">2 Zone </t>
    </r>
    <r>
      <rPr>
        <vertAlign val="superscript"/>
        <sz val="8"/>
        <color theme="1"/>
        <rFont val="Arial"/>
        <family val="2"/>
      </rPr>
      <t>(h)</t>
    </r>
  </si>
  <si>
    <r>
      <t xml:space="preserve">Emergency Services Levy (ESL) </t>
    </r>
    <r>
      <rPr>
        <b/>
        <vertAlign val="superscript"/>
        <sz val="8"/>
        <color theme="1"/>
        <rFont val="Arial"/>
        <family val="2"/>
      </rPr>
      <t>(e)</t>
    </r>
  </si>
  <si>
    <r>
      <t xml:space="preserve">Stamp Duty </t>
    </r>
    <r>
      <rPr>
        <b/>
        <vertAlign val="superscript"/>
        <sz val="8"/>
        <color theme="1"/>
        <rFont val="Arial"/>
        <family val="2"/>
      </rPr>
      <t>(i)</t>
    </r>
  </si>
  <si>
    <r>
      <t xml:space="preserve">Stamp duty on general insurance </t>
    </r>
    <r>
      <rPr>
        <vertAlign val="superscript"/>
        <sz val="8"/>
        <color theme="1"/>
        <rFont val="Arial"/>
        <family val="2"/>
      </rPr>
      <t>(j)</t>
    </r>
  </si>
  <si>
    <t>Figure 8.1</t>
  </si>
  <si>
    <t>WATER CORPORATION'S 2021-22 TARIFF CHANGES</t>
  </si>
  <si>
    <r>
      <t xml:space="preserve">Standard Cash Fare </t>
    </r>
    <r>
      <rPr>
        <b/>
        <vertAlign val="superscript"/>
        <sz val="8"/>
        <rFont val="Arial"/>
        <family val="2"/>
      </rPr>
      <t>(a)</t>
    </r>
  </si>
  <si>
    <r>
      <t>(a)</t>
    </r>
    <r>
      <rPr>
        <sz val="7"/>
        <color theme="1"/>
        <rFont val="Times New Roman"/>
        <family val="1"/>
      </rPr>
      <t xml:space="preserve">     </t>
    </r>
    <r>
      <rPr>
        <sz val="7"/>
        <color theme="1"/>
        <rFont val="Arial"/>
        <family val="2"/>
      </rPr>
      <t>Historical representative household increases as published in the relevant Budget Papers.</t>
    </r>
  </si>
  <si>
    <r>
      <t xml:space="preserve">REPRESENTATIVE HOUSEHOLD EXPENDITURE INCREASES </t>
    </r>
    <r>
      <rPr>
        <b/>
        <vertAlign val="superscript"/>
        <sz val="10"/>
        <color theme="1"/>
        <rFont val="Arial"/>
        <family val="2"/>
      </rPr>
      <t>(a)</t>
    </r>
  </si>
  <si>
    <r>
      <t>(a)</t>
    </r>
    <r>
      <rPr>
        <sz val="7"/>
        <color theme="1"/>
        <rFont val="Times New Roman"/>
        <family val="1"/>
      </rPr>
      <t xml:space="preserve">     </t>
    </r>
    <r>
      <rPr>
        <sz val="7"/>
        <color theme="1"/>
        <rFont val="Arial"/>
        <family val="2"/>
      </rPr>
      <t>Based on a household with two drivers and owning one car (a sedan with tare weight of 1,600 kg – relevant for the purpose of determining the appropriate level of vehicle licence charge).</t>
    </r>
  </si>
  <si>
    <r>
      <t>(b)</t>
    </r>
    <r>
      <rPr>
        <sz val="7"/>
        <color theme="1"/>
        <rFont val="Times New Roman"/>
        <family val="1"/>
      </rPr>
      <t xml:space="preserve">     </t>
    </r>
    <r>
      <rPr>
        <sz val="7"/>
        <color theme="1"/>
        <rFont val="Arial"/>
        <family val="2"/>
      </rPr>
      <t>Assumes no access to concessions, rebates or hardship packages.</t>
    </r>
  </si>
  <si>
    <r>
      <t>(d)</t>
    </r>
    <r>
      <rPr>
        <sz val="7"/>
        <color theme="1"/>
        <rFont val="Times New Roman"/>
        <family val="1"/>
      </rPr>
      <t xml:space="preserve">     </t>
    </r>
    <r>
      <rPr>
        <sz val="7"/>
        <color theme="1"/>
        <rFont val="Arial"/>
        <family val="2"/>
      </rPr>
      <t>Consumes 230 kL of water per annum, revised down from 240 kL per annum in the 2020-21 Budget based on the current average consumption level for a household. The decline is due to a greater community awareness of the need to use water wisely, ongoing water efficiency initiatives and smaller block sizes due to higher density development.</t>
    </r>
  </si>
  <si>
    <r>
      <t>(e)</t>
    </r>
    <r>
      <rPr>
        <sz val="7"/>
        <color theme="1"/>
        <rFont val="Times New Roman"/>
        <family val="1"/>
      </rPr>
      <t>    </t>
    </r>
    <r>
      <rPr>
        <sz val="7"/>
        <color theme="1"/>
        <rFont val="Arial"/>
        <family val="2"/>
      </rPr>
      <t xml:space="preserve">Owns and occupies a property that has an average gross rental value (GRV) (for calculation of wastewater, drainage and ESL charges). </t>
    </r>
  </si>
  <si>
    <r>
      <t>(f)</t>
    </r>
    <r>
      <rPr>
        <sz val="7"/>
        <color theme="1"/>
        <rFont val="Times New Roman"/>
        <family val="1"/>
      </rPr>
      <t xml:space="preserve">     </t>
    </r>
    <r>
      <rPr>
        <sz val="7"/>
        <color theme="1"/>
        <rFont val="Arial"/>
        <family val="2"/>
      </rPr>
      <t xml:space="preserve">Transperth fares are assumed to be purchased using the lowest cost means available (i.e. SmartRider Autoload) and rounded to the nearest 10 cents. </t>
    </r>
  </si>
  <si>
    <r>
      <t>(g)</t>
    </r>
    <r>
      <rPr>
        <sz val="7"/>
        <color theme="1"/>
        <rFont val="Times New Roman"/>
        <family val="1"/>
      </rPr>
      <t>    </t>
    </r>
    <r>
      <rPr>
        <sz val="7"/>
        <color theme="1"/>
        <rFont val="Arial"/>
        <family val="2"/>
      </rPr>
      <t>Purchases 10 Transperth student fares in 40 weeks of the year. Reflects travel on student fares occurs only during the school term.</t>
    </r>
  </si>
  <si>
    <r>
      <t>(h)</t>
    </r>
    <r>
      <rPr>
        <sz val="7"/>
        <color theme="1"/>
        <rFont val="Times New Roman"/>
        <family val="1"/>
      </rPr>
      <t xml:space="preserve">     </t>
    </r>
    <r>
      <rPr>
        <sz val="7"/>
        <color theme="1"/>
        <rFont val="Arial"/>
        <family val="2"/>
      </rPr>
      <t>Purchases six standard two zone Transperth fares in 48 weeks per year. Reflects travel to attend work three days per week and accounts for annual leave provisions.</t>
    </r>
  </si>
  <si>
    <r>
      <t>(i)</t>
    </r>
    <r>
      <rPr>
        <sz val="7"/>
        <color theme="1"/>
        <rFont val="Times New Roman"/>
        <family val="1"/>
      </rPr>
      <t xml:space="preserve">     </t>
    </r>
    <r>
      <rPr>
        <sz val="7"/>
        <color theme="1"/>
        <rFont val="Arial"/>
        <family val="2"/>
      </rPr>
      <t>Stamp duty in 2020-21 has been estimated using 2021-22 insurance premiums in order to isolate the price impact.</t>
    </r>
  </si>
  <si>
    <r>
      <t>(j)</t>
    </r>
    <r>
      <rPr>
        <sz val="7"/>
        <color theme="1"/>
        <rFont val="Times New Roman"/>
        <family val="1"/>
      </rPr>
      <t xml:space="preserve">      </t>
    </r>
    <r>
      <rPr>
        <sz val="7"/>
        <color theme="1"/>
        <rFont val="Arial"/>
        <family val="2"/>
      </rPr>
      <t>The ‘representative’ household pays average home and contents and motor vehicle insurance, based on information from the insurance industry.</t>
    </r>
  </si>
  <si>
    <r>
      <t xml:space="preserve">Operating Subsidies </t>
    </r>
    <r>
      <rPr>
        <i/>
        <vertAlign val="superscript"/>
        <sz val="8"/>
        <color rgb="FF000000"/>
        <rFont val="Arial"/>
        <family val="2"/>
      </rPr>
      <t>(a)</t>
    </r>
  </si>
  <si>
    <r>
      <t xml:space="preserve">Communities </t>
    </r>
    <r>
      <rPr>
        <vertAlign val="superscript"/>
        <sz val="8"/>
        <color theme="1"/>
        <rFont val="Arial"/>
        <family val="2"/>
      </rPr>
      <t>(b)</t>
    </r>
  </si>
  <si>
    <r>
      <t xml:space="preserve">EPWA </t>
    </r>
    <r>
      <rPr>
        <vertAlign val="superscript"/>
        <sz val="8"/>
        <color theme="1"/>
        <rFont val="Arial"/>
        <family val="2"/>
      </rPr>
      <t>(c)</t>
    </r>
  </si>
  <si>
    <r>
      <t xml:space="preserve">Operating Subsidies </t>
    </r>
    <r>
      <rPr>
        <i/>
        <vertAlign val="superscript"/>
        <sz val="8"/>
        <rFont val="Arial"/>
        <family val="2"/>
      </rPr>
      <t>(a)</t>
    </r>
  </si>
  <si>
    <r>
      <t>GWC</t>
    </r>
    <r>
      <rPr>
        <vertAlign val="superscript"/>
        <sz val="8"/>
        <color theme="1"/>
        <rFont val="Arial"/>
        <family val="2"/>
      </rPr>
      <t>(g)</t>
    </r>
  </si>
  <si>
    <r>
      <t>Education</t>
    </r>
    <r>
      <rPr>
        <vertAlign val="superscript"/>
        <sz val="8"/>
        <color theme="1"/>
        <rFont val="Arial"/>
        <family val="2"/>
      </rPr>
      <t>(j)</t>
    </r>
  </si>
  <si>
    <r>
      <t>Transport</t>
    </r>
    <r>
      <rPr>
        <vertAlign val="superscript"/>
        <sz val="8"/>
        <color theme="1"/>
        <rFont val="Arial"/>
        <family val="2"/>
      </rPr>
      <t>(k)</t>
    </r>
  </si>
  <si>
    <r>
      <t>DPIRD</t>
    </r>
    <r>
      <rPr>
        <vertAlign val="superscript"/>
        <sz val="8"/>
        <color theme="1"/>
        <rFont val="Arial"/>
        <family val="2"/>
      </rPr>
      <t>(l)</t>
    </r>
  </si>
  <si>
    <t>PUBLIC CORPORATIONS</t>
  </si>
  <si>
    <t>2021-22 to 2024-25</t>
  </si>
  <si>
    <t xml:space="preserve">Department of Communities, Housing Services </t>
  </si>
  <si>
    <t>Public Transport Authority</t>
  </si>
  <si>
    <r>
      <t xml:space="preserve">Concessional Lands </t>
    </r>
    <r>
      <rPr>
        <vertAlign val="superscript"/>
        <sz val="8"/>
        <rFont val="Arial"/>
        <family val="2"/>
      </rPr>
      <t>(d)</t>
    </r>
  </si>
  <si>
    <r>
      <t>Onslow Water Infrastructure Upgrade Project</t>
    </r>
    <r>
      <rPr>
        <vertAlign val="superscript"/>
        <sz val="8"/>
        <color rgb="FF000000"/>
        <rFont val="Arial"/>
        <family val="2"/>
      </rPr>
      <t xml:space="preserve"> (f)</t>
    </r>
  </si>
  <si>
    <t>Dampier - Burrup Port Infrastructure</t>
  </si>
  <si>
    <t>Partial Compensation for Retention of a Portion of Gnangara Pines</t>
  </si>
  <si>
    <t>Pensioners, Seniors and Carers Free Travel</t>
  </si>
  <si>
    <t>School Children Fares</t>
  </si>
  <si>
    <t>Perth Stadium Special Events</t>
  </si>
  <si>
    <t xml:space="preserve">Regional School Bus Conveyance Allowance </t>
  </si>
  <si>
    <r>
      <t xml:space="preserve">Royalties for Regions – District Allowance Payments </t>
    </r>
    <r>
      <rPr>
        <vertAlign val="superscript"/>
        <sz val="8"/>
        <rFont val="Arial"/>
        <family val="2"/>
      </rPr>
      <t>(i)</t>
    </r>
  </si>
  <si>
    <t>2021-22 BUDGET ELECTRICITY TARIFF PRICE PATH</t>
  </si>
  <si>
    <r>
      <t xml:space="preserve">Wastewater (c in $GRV) </t>
    </r>
    <r>
      <rPr>
        <b/>
        <vertAlign val="superscript"/>
        <sz val="8"/>
        <color rgb="FF000000"/>
        <rFont val="Arial"/>
        <family val="2"/>
      </rPr>
      <t>(b) (c)</t>
    </r>
  </si>
  <si>
    <r>
      <t xml:space="preserve">Drainage charge (c in $GRV) </t>
    </r>
    <r>
      <rPr>
        <vertAlign val="superscript"/>
        <sz val="8"/>
        <color rgb="FF000000"/>
        <rFont val="Arial"/>
        <family val="2"/>
      </rPr>
      <t>(c) (d)</t>
    </r>
  </si>
  <si>
    <r>
      <t>(a)</t>
    </r>
    <r>
      <rPr>
        <sz val="7"/>
        <color rgb="FF000000"/>
        <rFont val="Times New Roman"/>
        <family val="1"/>
      </rPr>
      <t xml:space="preserve">     </t>
    </r>
    <r>
      <rPr>
        <sz val="7"/>
        <color rgb="FF000000"/>
        <rFont val="Arial"/>
        <family val="2"/>
      </rPr>
      <t>Revenue includes dividends, tax equivalent payments and local government rate equivalents. Expenses include operating subsidies and grants funded from the Consolidated Account and other subsidies funded from other sources such as the Royalties for Regions Fund (capital appropriations to public corporations are not included).</t>
    </r>
  </si>
  <si>
    <r>
      <t>(b)</t>
    </r>
    <r>
      <rPr>
        <sz val="7"/>
        <color rgb="FF000000"/>
        <rFont val="Times New Roman"/>
        <family val="1"/>
      </rPr>
      <t xml:space="preserve">     </t>
    </r>
    <r>
      <rPr>
        <sz val="7"/>
        <color rgb="FF000000"/>
        <rFont val="Arial"/>
        <family val="2"/>
      </rPr>
      <t>The Public Transport Authority does not pay dividends or tax equivalent payments.</t>
    </r>
  </si>
  <si>
    <r>
      <t>(c)</t>
    </r>
    <r>
      <rPr>
        <sz val="7"/>
        <color rgb="FF000000"/>
        <rFont val="Times New Roman"/>
        <family val="1"/>
      </rPr>
      <t xml:space="preserve">     </t>
    </r>
    <r>
      <rPr>
        <sz val="7"/>
        <color rgb="FF000000"/>
        <rFont val="Arial"/>
        <family val="2"/>
      </rPr>
      <t>A positive total for the net impact on the general government sector means that the sector receives more revenue from public corporations than it pays out in subsidies, and vice versa for a negative total.</t>
    </r>
  </si>
  <si>
    <r>
      <t>(a)</t>
    </r>
    <r>
      <rPr>
        <sz val="7"/>
        <color rgb="FF000000"/>
        <rFont val="Times New Roman"/>
        <family val="1"/>
      </rPr>
      <t xml:space="preserve">     </t>
    </r>
    <r>
      <rPr>
        <sz val="7"/>
        <color rgb="FF000000"/>
        <rFont val="Arial"/>
        <family val="2"/>
      </rPr>
      <t>Some general government sector agencies (e.g. the Western Australian Land Information Authority (Landgate)) are eligible to pay income tax equivalent payments. As these agencies are not in the public non‑financial corporations or public financial corporations sectors, they are not reflected in this table.</t>
    </r>
  </si>
  <si>
    <t>SYNERGY FINANCIAL VIABILITY SUBSIDIES</t>
  </si>
  <si>
    <r>
      <t>(a)</t>
    </r>
    <r>
      <rPr>
        <sz val="7"/>
        <color rgb="FF000000"/>
        <rFont val="Times New Roman"/>
        <family val="1"/>
      </rPr>
      <t xml:space="preserve">     </t>
    </r>
    <r>
      <rPr>
        <sz val="7"/>
        <color rgb="FF000000"/>
        <rFont val="Arial"/>
        <family val="2"/>
      </rPr>
      <t>Details of operating subsidies contained in this appendix may differ to those disclosed in Budget Paper No. 2: </t>
    </r>
    <r>
      <rPr>
        <i/>
        <sz val="7"/>
        <color rgb="FF000000"/>
        <rFont val="Arial"/>
        <family val="2"/>
      </rPr>
      <t>Budget Statements</t>
    </r>
    <r>
      <rPr>
        <sz val="7"/>
        <color rgb="FF000000"/>
        <rFont val="Arial"/>
        <family val="2"/>
      </rPr>
      <t>. Details contained in this appendix are accrual in nature, while appropriations detailed in Budget Paper No. 2 are on a cash basis. Funding is from the Consolidated Account and other general government agencies. A further breakdown of some of these operating subsidies is contained as part of Appendix 6: </t>
    </r>
    <r>
      <rPr>
        <i/>
        <sz val="7"/>
        <color rgb="FF000000"/>
        <rFont val="Arial"/>
        <family val="2"/>
      </rPr>
      <t>State Government Social Concessions Expenditure Statement</t>
    </r>
    <r>
      <rPr>
        <sz val="7"/>
        <color rgb="FF000000"/>
        <rFont val="Arial"/>
        <family val="2"/>
      </rPr>
      <t>.</t>
    </r>
  </si>
  <si>
    <r>
      <t>(b)</t>
    </r>
    <r>
      <rPr>
        <sz val="7"/>
        <color rgb="FF000000"/>
        <rFont val="Times New Roman"/>
        <family val="1"/>
      </rPr>
      <t xml:space="preserve">     </t>
    </r>
    <r>
      <rPr>
        <sz val="7"/>
        <color rgb="FF000000"/>
        <rFont val="Arial"/>
        <family val="2"/>
      </rPr>
      <t>Department of Communities.</t>
    </r>
  </si>
  <si>
    <r>
      <t>(c)</t>
    </r>
    <r>
      <rPr>
        <sz val="7"/>
        <color rgb="FF000000"/>
        <rFont val="Times New Roman"/>
        <family val="1"/>
      </rPr>
      <t xml:space="preserve">     </t>
    </r>
    <r>
      <rPr>
        <sz val="7"/>
        <color rgb="FF000000"/>
        <rFont val="Arial"/>
        <family val="2"/>
      </rPr>
      <t>Energy Policy WA.</t>
    </r>
  </si>
  <si>
    <r>
      <t>(d)</t>
    </r>
    <r>
      <rPr>
        <sz val="7"/>
        <color rgb="FF000000"/>
        <rFont val="Times New Roman"/>
        <family val="1"/>
      </rPr>
      <t xml:space="preserve">     </t>
    </r>
    <r>
      <rPr>
        <sz val="7"/>
        <color rgb="FF000000"/>
        <rFont val="Arial"/>
        <family val="2"/>
      </rPr>
      <t>Includes concessions provided for non‑rated and exempt properties.</t>
    </r>
  </si>
  <si>
    <r>
      <t>(e)</t>
    </r>
    <r>
      <rPr>
        <sz val="7"/>
        <color rgb="FF000000"/>
        <rFont val="Times New Roman"/>
        <family val="1"/>
      </rPr>
      <t xml:space="preserve">     </t>
    </r>
    <r>
      <rPr>
        <sz val="7"/>
        <color rgb="FF000000"/>
        <rFont val="Arial"/>
        <family val="2"/>
      </rPr>
      <t>Department of Jobs, Tourism, Science and Innovation.</t>
    </r>
  </si>
  <si>
    <r>
      <t>(f)</t>
    </r>
    <r>
      <rPr>
        <sz val="7"/>
        <color rgb="FF000000"/>
        <rFont val="Times New Roman"/>
        <family val="1"/>
      </rPr>
      <t xml:space="preserve">     </t>
    </r>
    <r>
      <rPr>
        <sz val="7"/>
        <color rgb="FF000000"/>
        <rFont val="Arial"/>
        <family val="2"/>
      </rPr>
      <t>The upgrades will be funded by Chevron Australia, and details of the project are subject to scope clarification and a competitive tender process. The value of the subsidy is not reflected in the Water Corporation’s subtotal or the total reported in this table.</t>
    </r>
  </si>
  <si>
    <r>
      <t>(h)</t>
    </r>
    <r>
      <rPr>
        <sz val="7"/>
        <color rgb="FF000000"/>
        <rFont val="Times New Roman"/>
        <family val="1"/>
      </rPr>
      <t xml:space="preserve">     </t>
    </r>
    <r>
      <rPr>
        <sz val="7"/>
        <color rgb="FF000000"/>
        <rFont val="Arial"/>
        <family val="2"/>
      </rPr>
      <t xml:space="preserve">Includes service appropriations authorised under the </t>
    </r>
    <r>
      <rPr>
        <i/>
        <sz val="7"/>
        <color rgb="FF000000"/>
        <rFont val="Arial"/>
        <family val="2"/>
      </rPr>
      <t>Salaries and Allowances Act 1975</t>
    </r>
    <r>
      <rPr>
        <sz val="7"/>
        <color rgb="FF000000"/>
        <rFont val="Arial"/>
        <family val="2"/>
      </rPr>
      <t>.</t>
    </r>
  </si>
  <si>
    <r>
      <t>(i)</t>
    </r>
    <r>
      <rPr>
        <sz val="7"/>
        <color rgb="FF000000"/>
        <rFont val="Times New Roman"/>
        <family val="1"/>
      </rPr>
      <t xml:space="preserve">      </t>
    </r>
    <r>
      <rPr>
        <sz val="7"/>
        <color rgb="FF000000"/>
        <rFont val="Arial"/>
        <family val="2"/>
      </rPr>
      <t>Amount less than $50,000.</t>
    </r>
  </si>
  <si>
    <r>
      <t>(j)</t>
    </r>
    <r>
      <rPr>
        <sz val="7"/>
        <color rgb="FF000000"/>
        <rFont val="Times New Roman"/>
        <family val="1"/>
      </rPr>
      <t xml:space="preserve">      </t>
    </r>
    <r>
      <rPr>
        <sz val="7"/>
        <color rgb="FF000000"/>
        <rFont val="Arial"/>
        <family val="2"/>
      </rPr>
      <t>Department of Education.</t>
    </r>
  </si>
  <si>
    <r>
      <t>(k)</t>
    </r>
    <r>
      <rPr>
        <sz val="7"/>
        <color rgb="FF000000"/>
        <rFont val="Times New Roman"/>
        <family val="1"/>
      </rPr>
      <t xml:space="preserve">     </t>
    </r>
    <r>
      <rPr>
        <sz val="7"/>
        <color rgb="FF000000"/>
        <rFont val="Arial"/>
        <family val="2"/>
      </rPr>
      <t>Department of Transport.</t>
    </r>
  </si>
  <si>
    <r>
      <t>(l)</t>
    </r>
    <r>
      <rPr>
        <sz val="7"/>
        <color rgb="FF000000"/>
        <rFont val="Times New Roman"/>
        <family val="1"/>
      </rPr>
      <t xml:space="preserve">      </t>
    </r>
    <r>
      <rPr>
        <sz val="7"/>
        <color rgb="FF000000"/>
        <rFont val="Arial"/>
        <family val="2"/>
      </rPr>
      <t>Department of Primary Industries and Regional Development.</t>
    </r>
  </si>
  <si>
    <r>
      <t>(g)</t>
    </r>
    <r>
      <rPr>
        <sz val="7"/>
        <color rgb="FF000000"/>
        <rFont val="Times New Roman"/>
        <family val="1"/>
      </rPr>
      <t xml:space="preserve">     </t>
    </r>
    <r>
      <rPr>
        <sz val="7"/>
        <color rgb="FF000000"/>
        <rFont val="Arial"/>
        <family val="2"/>
      </rPr>
      <t>Gaming and Wagering Commission.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</si>
</sst>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0.00;[Red]\-&quot;$&quot;#,##0.00"/>
    <numFmt numFmtId="43" formatCode="_-* #,##0.00_-;\-* #,##0.00_-;_-* &quot;-&quot;??_-;_-@_-"/>
    <numFmt numFmtId="164" formatCode="#,##0.0"/>
    <numFmt numFmtId="165" formatCode="0.0"/>
    <numFmt numFmtId="166" formatCode="_-* #,##0_-;\-* #,##0_-;_-* &quot;-&quot;??_-;_-@_-"/>
    <numFmt numFmtId="167" formatCode="0.0%"/>
    <numFmt numFmtId="168" formatCode="_-* #,##0.0_-;\-* #,##0.0_-;_-* &quot;-&quot;??_-;_-@_-"/>
    <numFmt numFmtId="169" formatCode="_-* #,##0.0_-;\-* #,##0.0_-;_-* &quot;-&quot;?_-;_-@_-"/>
    <numFmt numFmtId="170" formatCode="#,##0.000"/>
    <numFmt numFmtId="171" formatCode="_-* #,##0.00000_-;\-* #,##0.00000_-;_-* &quot;-&quot;??_-;_-@_-"/>
    <numFmt numFmtId="172" formatCode="0.000"/>
    <numFmt numFmtId="173" formatCode="#,##0.0000"/>
    <numFmt numFmtId="174" formatCode="#,##0.0;\-#,##0.0;\-"/>
    <numFmt numFmtId="175" formatCode="#,##0.0_ ;\-#,##0.0\ "/>
    <numFmt numFmtId="176" formatCode="#,##0.00_ ;\-#,##0.00\ "/>
    <numFmt numFmtId="177" formatCode="#,##0.00;\-#,##0.00;\-"/>
  </numFmts>
  <fonts count="51" x14ac:knownFonts="1">
    <font>
      <sz val="11"/>
      <color theme="1"/>
      <name val="Arial"/>
      <family val="2"/>
    </font>
    <font>
      <sz val="10"/>
      <color theme="1"/>
      <name val="Arial"/>
      <family val="2"/>
    </font>
    <font>
      <sz val="10"/>
      <color theme="1"/>
      <name val="Arial"/>
      <family val="2"/>
    </font>
    <font>
      <sz val="7"/>
      <color rgb="FF000000"/>
      <name val="Arial"/>
      <family val="2"/>
    </font>
    <font>
      <sz val="7"/>
      <color theme="1"/>
      <name val="Arial"/>
      <family val="2"/>
    </font>
    <font>
      <sz val="7"/>
      <color theme="1"/>
      <name val="Times New Roman"/>
      <family val="1"/>
    </font>
    <font>
      <sz val="11"/>
      <color rgb="FF000000"/>
      <name val="Times New Roman"/>
      <family val="1"/>
    </font>
    <font>
      <b/>
      <sz val="8"/>
      <color rgb="FF000000"/>
      <name val="Arial"/>
      <family val="2"/>
    </font>
    <font>
      <b/>
      <vertAlign val="superscript"/>
      <sz val="8"/>
      <color rgb="FF000000"/>
      <name val="Arial"/>
      <family val="2"/>
    </font>
    <font>
      <sz val="8"/>
      <color rgb="FF000000"/>
      <name val="Arial"/>
      <family val="2"/>
    </font>
    <font>
      <i/>
      <sz val="8"/>
      <color rgb="FF000000"/>
      <name val="Arial"/>
      <family val="2"/>
    </font>
    <font>
      <sz val="10"/>
      <color theme="1"/>
      <name val="Arial"/>
      <family val="2"/>
    </font>
    <font>
      <vertAlign val="superscript"/>
      <sz val="10"/>
      <color theme="1"/>
      <name val="Arial"/>
      <family val="2"/>
    </font>
    <font>
      <b/>
      <sz val="10"/>
      <color rgb="FF000000"/>
      <name val="Arial"/>
      <family val="2"/>
    </font>
    <font>
      <vertAlign val="superscript"/>
      <sz val="8"/>
      <color rgb="FF000000"/>
      <name val="Arial"/>
      <family val="2"/>
    </font>
    <font>
      <sz val="11"/>
      <name val="Arial"/>
      <family val="2"/>
    </font>
    <font>
      <sz val="8"/>
      <name val="Arial"/>
      <family val="2"/>
    </font>
    <font>
      <b/>
      <sz val="10"/>
      <name val="Arial"/>
      <family val="2"/>
    </font>
    <font>
      <vertAlign val="superscript"/>
      <sz val="8"/>
      <name val="Arial"/>
      <family val="2"/>
    </font>
    <font>
      <i/>
      <vertAlign val="superscript"/>
      <sz val="8"/>
      <color rgb="FF000000"/>
      <name val="Arial"/>
      <family val="2"/>
    </font>
    <font>
      <i/>
      <sz val="10"/>
      <color theme="1"/>
      <name val="Arial"/>
      <family val="2"/>
    </font>
    <font>
      <sz val="8"/>
      <color theme="1"/>
      <name val="Arial"/>
      <family val="2"/>
    </font>
    <font>
      <i/>
      <sz val="8"/>
      <color theme="1"/>
      <name val="Arial"/>
      <family val="2"/>
    </font>
    <font>
      <sz val="10"/>
      <name val="Book Antiqua"/>
      <family val="1"/>
    </font>
    <font>
      <b/>
      <sz val="8"/>
      <name val="Arial"/>
      <family val="2"/>
    </font>
    <font>
      <b/>
      <sz val="8"/>
      <color theme="1"/>
      <name val="Arial"/>
      <family val="2"/>
    </font>
    <font>
      <b/>
      <sz val="18"/>
      <color indexed="48"/>
      <name val="Tahoma"/>
      <family val="2"/>
    </font>
    <font>
      <sz val="8"/>
      <name val="Tahoma"/>
      <family val="2"/>
    </font>
    <font>
      <b/>
      <sz val="10"/>
      <color indexed="48"/>
      <name val="Tahoma"/>
      <family val="2"/>
    </font>
    <font>
      <sz val="8"/>
      <color rgb="FFFF0000"/>
      <name val="Arial"/>
      <family val="2"/>
    </font>
    <font>
      <sz val="8"/>
      <color rgb="FF7030A0"/>
      <name val="Arial"/>
      <family val="2"/>
    </font>
    <font>
      <sz val="11"/>
      <color theme="1"/>
      <name val="Arial"/>
      <family val="2"/>
    </font>
    <font>
      <i/>
      <sz val="8"/>
      <color rgb="FFFF0000"/>
      <name val="Arial"/>
      <family val="2"/>
    </font>
    <font>
      <b/>
      <i/>
      <sz val="8"/>
      <color rgb="FFFF0000"/>
      <name val="Arial"/>
      <family val="2"/>
    </font>
    <font>
      <b/>
      <sz val="10"/>
      <color theme="1"/>
      <name val="Arial"/>
      <family val="2"/>
    </font>
    <font>
      <b/>
      <sz val="11"/>
      <color theme="1"/>
      <name val="Arial"/>
      <family val="2"/>
    </font>
    <font>
      <b/>
      <sz val="8"/>
      <color rgb="FF7030A0"/>
      <name val="Arial"/>
      <family val="2"/>
    </font>
    <font>
      <b/>
      <i/>
      <sz val="8"/>
      <color rgb="FF7030A0"/>
      <name val="Arial"/>
      <family val="2"/>
    </font>
    <font>
      <b/>
      <vertAlign val="superscript"/>
      <sz val="8"/>
      <name val="Arial"/>
      <family val="2"/>
    </font>
    <font>
      <sz val="10"/>
      <name val="Book Antiqua"/>
      <family val="1"/>
    </font>
    <font>
      <u/>
      <sz val="11"/>
      <color theme="10"/>
      <name val="Calibri"/>
      <family val="2"/>
      <scheme val="minor"/>
    </font>
    <font>
      <sz val="11"/>
      <color rgb="FF444444"/>
      <name val="Calibri"/>
      <family val="2"/>
    </font>
    <font>
      <vertAlign val="superscript"/>
      <sz val="8"/>
      <color theme="1"/>
      <name val="Arial"/>
      <family val="2"/>
    </font>
    <font>
      <i/>
      <sz val="8"/>
      <name val="Arial"/>
      <family val="2"/>
    </font>
    <font>
      <sz val="11"/>
      <color theme="1"/>
      <name val="Calibri"/>
      <family val="2"/>
    </font>
    <font>
      <b/>
      <vertAlign val="superscript"/>
      <sz val="8"/>
      <color theme="1"/>
      <name val="Arial"/>
      <family val="2"/>
    </font>
    <font>
      <b/>
      <vertAlign val="superscript"/>
      <sz val="10"/>
      <color theme="1"/>
      <name val="Arial"/>
      <family val="2"/>
    </font>
    <font>
      <i/>
      <vertAlign val="superscript"/>
      <sz val="8"/>
      <name val="Arial"/>
      <family val="2"/>
    </font>
    <font>
      <b/>
      <i/>
      <sz val="8"/>
      <color theme="1"/>
      <name val="Arial"/>
      <family val="2"/>
    </font>
    <font>
      <sz val="7"/>
      <color rgb="FF000000"/>
      <name val="Times New Roman"/>
      <family val="1"/>
    </font>
    <font>
      <i/>
      <sz val="7"/>
      <color rgb="FF000000"/>
      <name val="Arial"/>
      <family val="2"/>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14999847407452621"/>
        <bgColor rgb="FF000000"/>
      </patternFill>
    </fill>
  </fills>
  <borders count="11">
    <border>
      <left/>
      <right/>
      <top/>
      <bottom/>
      <diagonal/>
    </border>
    <border>
      <left/>
      <right/>
      <top style="thin">
        <color auto="1"/>
      </top>
      <bottom style="thin">
        <color auto="1"/>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rgb="FF000000"/>
      </bottom>
      <diagonal/>
    </border>
  </borders>
  <cellStyleXfs count="39">
    <xf numFmtId="0" fontId="0" fillId="0" borderId="0"/>
    <xf numFmtId="0" fontId="16" fillId="0" borderId="0"/>
    <xf numFmtId="9" fontId="23" fillId="0" borderId="0" applyFont="0" applyFill="0" applyBorder="0" applyAlignment="0" applyProtection="0"/>
    <xf numFmtId="0" fontId="23" fillId="0" borderId="0"/>
    <xf numFmtId="0" fontId="23" fillId="0" borderId="0"/>
    <xf numFmtId="0" fontId="16" fillId="0" borderId="0"/>
    <xf numFmtId="0" fontId="23" fillId="0" borderId="0"/>
    <xf numFmtId="0" fontId="16" fillId="0" borderId="0"/>
    <xf numFmtId="0" fontId="16" fillId="0" borderId="0"/>
    <xf numFmtId="0" fontId="16" fillId="0" borderId="0"/>
    <xf numFmtId="0" fontId="23" fillId="0" borderId="0"/>
    <xf numFmtId="0" fontId="23" fillId="0" borderId="0"/>
    <xf numFmtId="0" fontId="16" fillId="0" borderId="0"/>
    <xf numFmtId="0" fontId="16" fillId="0" borderId="0"/>
    <xf numFmtId="0" fontId="16" fillId="0" borderId="0"/>
    <xf numFmtId="0" fontId="16" fillId="0" borderId="0"/>
    <xf numFmtId="0" fontId="1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166" fontId="26" fillId="0" borderId="0">
      <alignment horizontal="left" vertical="center"/>
    </xf>
    <xf numFmtId="0" fontId="27" fillId="0" borderId="0"/>
    <xf numFmtId="166" fontId="28" fillId="0" borderId="0">
      <alignment horizontal="left" vertical="center"/>
    </xf>
    <xf numFmtId="9" fontId="31" fillId="0" borderId="0" applyFont="0" applyFill="0" applyBorder="0" applyAlignment="0" applyProtection="0"/>
    <xf numFmtId="43" fontId="31" fillId="0" borderId="0" applyFont="0" applyFill="0" applyBorder="0" applyAlignment="0" applyProtection="0"/>
    <xf numFmtId="43" fontId="23" fillId="0" borderId="0" applyFont="0" applyFill="0" applyBorder="0" applyAlignment="0" applyProtection="0"/>
    <xf numFmtId="0" fontId="2" fillId="0" borderId="0"/>
    <xf numFmtId="0" fontId="39" fillId="0" borderId="0"/>
    <xf numFmtId="0" fontId="23" fillId="0" borderId="0"/>
    <xf numFmtId="0" fontId="40" fillId="0" borderId="0" applyNumberFormat="0" applyFill="0" applyBorder="0" applyAlignment="0" applyProtection="0"/>
    <xf numFmtId="0" fontId="44" fillId="0" borderId="0"/>
    <xf numFmtId="9" fontId="44" fillId="0" borderId="0" applyFont="0" applyFill="0" applyBorder="0" applyAlignment="0" applyProtection="0"/>
    <xf numFmtId="43" fontId="31" fillId="0" borderId="0" applyFont="0" applyFill="0" applyBorder="0" applyAlignment="0" applyProtection="0"/>
  </cellStyleXfs>
  <cellXfs count="361">
    <xf numFmtId="0" fontId="0" fillId="0" borderId="0" xfId="0"/>
    <xf numFmtId="0" fontId="6" fillId="0" borderId="0" xfId="0" applyFont="1" applyAlignment="1">
      <alignment horizontal="justify"/>
    </xf>
    <xf numFmtId="0" fontId="7" fillId="0" borderId="0" xfId="0" applyFont="1" applyAlignment="1">
      <alignment wrapText="1"/>
    </xf>
    <xf numFmtId="0" fontId="10" fillId="0" borderId="0" xfId="0" applyFont="1" applyAlignment="1">
      <alignment wrapText="1"/>
    </xf>
    <xf numFmtId="0" fontId="9" fillId="0" borderId="0" xfId="0" applyFont="1"/>
    <xf numFmtId="0" fontId="9" fillId="0" borderId="0" xfId="0" applyFont="1" applyAlignment="1">
      <alignment horizontal="right"/>
    </xf>
    <xf numFmtId="0" fontId="9" fillId="0" borderId="0" xfId="0" applyFont="1" applyAlignment="1">
      <alignment vertical="top" wrapText="1"/>
    </xf>
    <xf numFmtId="0" fontId="9" fillId="0" borderId="0" xfId="0" applyFont="1" applyAlignment="1">
      <alignment wrapText="1"/>
    </xf>
    <xf numFmtId="0" fontId="9" fillId="0" borderId="0" xfId="0" applyFont="1" applyAlignment="1">
      <alignment horizontal="right" wrapText="1"/>
    </xf>
    <xf numFmtId="0" fontId="9" fillId="0" borderId="0" xfId="0" applyFont="1" applyAlignment="1">
      <alignment horizontal="right" vertical="top" wrapText="1"/>
    </xf>
    <xf numFmtId="0" fontId="11" fillId="0" borderId="0" xfId="0" applyFont="1"/>
    <xf numFmtId="0" fontId="21" fillId="0" borderId="0" xfId="0" applyFont="1"/>
    <xf numFmtId="0" fontId="21" fillId="0" borderId="0" xfId="0" applyFont="1" applyAlignment="1">
      <alignment horizontal="right"/>
    </xf>
    <xf numFmtId="164" fontId="21" fillId="0" borderId="0" xfId="0" applyNumberFormat="1" applyFont="1" applyAlignment="1">
      <alignment horizontal="right"/>
    </xf>
    <xf numFmtId="164" fontId="22" fillId="0" borderId="0" xfId="0" applyNumberFormat="1" applyFont="1" applyAlignment="1">
      <alignment horizontal="right"/>
    </xf>
    <xf numFmtId="0" fontId="9" fillId="0" borderId="0" xfId="0" applyFont="1" applyBorder="1"/>
    <xf numFmtId="0" fontId="21" fillId="0" borderId="0" xfId="0" applyFont="1" applyBorder="1" applyAlignment="1">
      <alignment horizontal="right"/>
    </xf>
    <xf numFmtId="0" fontId="0" fillId="0" borderId="0" xfId="0" applyAlignment="1">
      <alignment horizontal="left" wrapText="1"/>
    </xf>
    <xf numFmtId="0" fontId="22" fillId="0" borderId="0" xfId="0" applyFont="1"/>
    <xf numFmtId="0" fontId="9" fillId="0" borderId="0" xfId="0" applyFont="1" applyBorder="1" applyAlignment="1">
      <alignment horizontal="right" vertical="top" wrapText="1"/>
    </xf>
    <xf numFmtId="0" fontId="9" fillId="0" borderId="0" xfId="0" applyFont="1" applyAlignment="1">
      <alignment horizontal="left" vertical="top" wrapText="1" indent="1"/>
    </xf>
    <xf numFmtId="0" fontId="10" fillId="0" borderId="0" xfId="0" applyFont="1" applyAlignment="1">
      <alignment horizontal="left" vertical="top" wrapText="1" indent="1"/>
    </xf>
    <xf numFmtId="0" fontId="10" fillId="0" borderId="0" xfId="0" applyFont="1" applyAlignment="1">
      <alignment vertical="top" wrapText="1"/>
    </xf>
    <xf numFmtId="0" fontId="7" fillId="0" borderId="0" xfId="0" applyFont="1" applyAlignment="1">
      <alignment vertical="top" wrapText="1"/>
    </xf>
    <xf numFmtId="0" fontId="25" fillId="0" borderId="0" xfId="0" applyFont="1"/>
    <xf numFmtId="0" fontId="21" fillId="0" borderId="0" xfId="0" applyFont="1" applyAlignment="1">
      <alignment horizontal="right" wrapText="1"/>
    </xf>
    <xf numFmtId="164" fontId="21" fillId="0" borderId="0" xfId="0" applyNumberFormat="1" applyFont="1" applyFill="1" applyAlignment="1">
      <alignment horizontal="right"/>
    </xf>
    <xf numFmtId="0" fontId="9" fillId="0" borderId="0" xfId="0" applyFont="1" applyFill="1" applyAlignment="1">
      <alignment horizontal="right" wrapText="1"/>
    </xf>
    <xf numFmtId="0" fontId="11" fillId="0" borderId="0" xfId="0" applyFont="1" applyFill="1"/>
    <xf numFmtId="164" fontId="22" fillId="0" borderId="0" xfId="0" applyNumberFormat="1" applyFont="1" applyFill="1" applyAlignment="1">
      <alignment horizontal="right"/>
    </xf>
    <xf numFmtId="0" fontId="9" fillId="0" borderId="0" xfId="0" applyFont="1" applyFill="1" applyAlignment="1">
      <alignment horizontal="left" wrapText="1" indent="1"/>
    </xf>
    <xf numFmtId="164" fontId="30" fillId="0" borderId="0" xfId="0" applyNumberFormat="1" applyFont="1" applyAlignment="1">
      <alignment horizontal="right"/>
    </xf>
    <xf numFmtId="0" fontId="11" fillId="2" borderId="0" xfId="0" applyFont="1" applyFill="1"/>
    <xf numFmtId="0" fontId="9" fillId="0" borderId="0" xfId="0" applyFont="1" applyFill="1" applyAlignment="1">
      <alignment horizontal="left" vertical="top" wrapText="1"/>
    </xf>
    <xf numFmtId="0" fontId="21" fillId="0" borderId="0" xfId="0" applyFont="1" applyFill="1"/>
    <xf numFmtId="0" fontId="21" fillId="0" borderId="0" xfId="0" applyFont="1" applyFill="1" applyAlignment="1">
      <alignment horizontal="right"/>
    </xf>
    <xf numFmtId="0" fontId="25" fillId="0" borderId="0" xfId="0" applyFont="1" applyFill="1"/>
    <xf numFmtId="0" fontId="9" fillId="0" borderId="0" xfId="0" applyFont="1" applyFill="1" applyAlignment="1">
      <alignment vertical="top" wrapText="1"/>
    </xf>
    <xf numFmtId="0" fontId="0" fillId="0" borderId="0" xfId="0" applyAlignment="1">
      <alignment horizontal="left" vertical="top"/>
    </xf>
    <xf numFmtId="164" fontId="32" fillId="0" borderId="0" xfId="0" applyNumberFormat="1" applyFont="1" applyAlignment="1">
      <alignment horizontal="right"/>
    </xf>
    <xf numFmtId="0" fontId="21" fillId="0" borderId="0" xfId="0" applyFont="1" applyFill="1" applyBorder="1" applyAlignment="1">
      <alignment horizontal="right"/>
    </xf>
    <xf numFmtId="164" fontId="25" fillId="0" borderId="0" xfId="0" applyNumberFormat="1" applyFont="1" applyFill="1" applyAlignment="1">
      <alignment horizontal="right"/>
    </xf>
    <xf numFmtId="0" fontId="9" fillId="0" borderId="0" xfId="0" applyFont="1" applyFill="1" applyAlignment="1">
      <alignment horizontal="left" vertical="top" wrapText="1" indent="1"/>
    </xf>
    <xf numFmtId="0" fontId="16" fillId="0" borderId="0" xfId="0" applyFont="1" applyFill="1" applyAlignment="1">
      <alignment vertical="top" wrapText="1"/>
    </xf>
    <xf numFmtId="164" fontId="36" fillId="0" borderId="0" xfId="0" applyNumberFormat="1" applyFont="1" applyAlignment="1">
      <alignment horizontal="right"/>
    </xf>
    <xf numFmtId="0" fontId="0" fillId="0" borderId="0" xfId="0" applyAlignment="1">
      <alignment horizontal="right"/>
    </xf>
    <xf numFmtId="165" fontId="0" fillId="0" borderId="0" xfId="0" applyNumberFormat="1"/>
    <xf numFmtId="168" fontId="0" fillId="0" borderId="0" xfId="30" applyNumberFormat="1" applyFont="1"/>
    <xf numFmtId="0" fontId="35" fillId="0" borderId="0" xfId="0" applyFont="1"/>
    <xf numFmtId="169" fontId="32" fillId="0" borderId="0" xfId="0" applyNumberFormat="1" applyFont="1"/>
    <xf numFmtId="0" fontId="32" fillId="0" borderId="0" xfId="0" applyFont="1"/>
    <xf numFmtId="166" fontId="0" fillId="0" borderId="0" xfId="30" applyNumberFormat="1" applyFont="1"/>
    <xf numFmtId="167" fontId="30" fillId="0" borderId="0" xfId="29" applyNumberFormat="1" applyFont="1" applyAlignment="1">
      <alignment horizontal="right"/>
    </xf>
    <xf numFmtId="167" fontId="36" fillId="0" borderId="0" xfId="29" applyNumberFormat="1" applyFont="1" applyAlignment="1">
      <alignment horizontal="right"/>
    </xf>
    <xf numFmtId="167" fontId="21" fillId="0" borderId="0" xfId="29" applyNumberFormat="1" applyFont="1" applyAlignment="1">
      <alignment horizontal="right"/>
    </xf>
    <xf numFmtId="167" fontId="21" fillId="0" borderId="0" xfId="29" applyNumberFormat="1" applyFont="1"/>
    <xf numFmtId="0" fontId="10" fillId="0" borderId="0" xfId="0" applyFont="1" applyBorder="1" applyAlignment="1">
      <alignment horizontal="left" vertical="top" wrapText="1" indent="1"/>
    </xf>
    <xf numFmtId="0" fontId="9" fillId="0" borderId="0" xfId="0" applyFont="1" applyFill="1" applyBorder="1" applyAlignment="1">
      <alignment vertical="top" wrapText="1"/>
    </xf>
    <xf numFmtId="0" fontId="21" fillId="0" borderId="0" xfId="0" applyFont="1" applyBorder="1" applyAlignment="1">
      <alignment horizontal="right" wrapText="1"/>
    </xf>
    <xf numFmtId="0" fontId="36" fillId="0" borderId="0" xfId="0" applyFont="1" applyAlignment="1">
      <alignment horizontal="center"/>
    </xf>
    <xf numFmtId="171" fontId="0" fillId="0" borderId="0" xfId="0" applyNumberFormat="1"/>
    <xf numFmtId="0" fontId="21" fillId="3" borderId="0" xfId="0" applyFont="1" applyFill="1"/>
    <xf numFmtId="168" fontId="9" fillId="0" borderId="0" xfId="30" applyNumberFormat="1" applyFont="1" applyAlignment="1">
      <alignment horizontal="right" wrapText="1"/>
    </xf>
    <xf numFmtId="168" fontId="9" fillId="0" borderId="0" xfId="30" applyNumberFormat="1" applyFont="1" applyFill="1" applyAlignment="1">
      <alignment horizontal="right" wrapText="1"/>
    </xf>
    <xf numFmtId="168" fontId="7" fillId="0" borderId="0" xfId="30" applyNumberFormat="1" applyFont="1" applyAlignment="1">
      <alignment horizontal="right" wrapText="1"/>
    </xf>
    <xf numFmtId="168" fontId="7" fillId="0" borderId="0" xfId="30" applyNumberFormat="1" applyFont="1" applyFill="1" applyAlignment="1">
      <alignment horizontal="right" wrapText="1"/>
    </xf>
    <xf numFmtId="0" fontId="7"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horizontal="left" wrapText="1"/>
    </xf>
    <xf numFmtId="0" fontId="7" fillId="0" borderId="0" xfId="0" applyFont="1" applyAlignment="1">
      <alignment horizontal="left" vertical="top" wrapText="1"/>
    </xf>
    <xf numFmtId="0" fontId="7" fillId="0" borderId="0" xfId="0" applyFont="1" applyAlignment="1">
      <alignment horizontal="left" vertical="top" wrapText="1" indent="1"/>
    </xf>
    <xf numFmtId="165" fontId="21" fillId="0" borderId="0" xfId="30" applyNumberFormat="1" applyFont="1" applyAlignment="1">
      <alignment horizontal="right"/>
    </xf>
    <xf numFmtId="165" fontId="22" fillId="0" borderId="1" xfId="30" applyNumberFormat="1" applyFont="1" applyBorder="1" applyAlignment="1">
      <alignment horizontal="right"/>
    </xf>
    <xf numFmtId="165" fontId="21" fillId="0" borderId="0" xfId="0" applyNumberFormat="1" applyFont="1" applyAlignment="1">
      <alignment horizontal="right"/>
    </xf>
    <xf numFmtId="165" fontId="21" fillId="0" borderId="0" xfId="30" applyNumberFormat="1" applyFont="1" applyFill="1" applyAlignment="1">
      <alignment horizontal="right"/>
    </xf>
    <xf numFmtId="165" fontId="22" fillId="0" borderId="0" xfId="0" applyNumberFormat="1" applyFont="1" applyBorder="1" applyAlignment="1">
      <alignment horizontal="right"/>
    </xf>
    <xf numFmtId="165" fontId="21" fillId="0" borderId="0" xfId="0" applyNumberFormat="1" applyFont="1" applyBorder="1" applyAlignment="1">
      <alignment horizontal="right"/>
    </xf>
    <xf numFmtId="165" fontId="21" fillId="0" borderId="0" xfId="0" applyNumberFormat="1" applyFont="1" applyAlignment="1">
      <alignment horizontal="right" wrapText="1"/>
    </xf>
    <xf numFmtId="165" fontId="22" fillId="0" borderId="1" xfId="0" applyNumberFormat="1" applyFont="1" applyBorder="1" applyAlignment="1">
      <alignment horizontal="right"/>
    </xf>
    <xf numFmtId="165" fontId="25" fillId="0" borderId="0" xfId="0" applyNumberFormat="1" applyFont="1" applyAlignment="1">
      <alignment horizontal="right"/>
    </xf>
    <xf numFmtId="0" fontId="9" fillId="0" borderId="0" xfId="0" applyFont="1" applyFill="1" applyAlignment="1">
      <alignment horizontal="center" wrapText="1"/>
    </xf>
    <xf numFmtId="0" fontId="0" fillId="0" borderId="0" xfId="0" applyFill="1" applyAlignment="1">
      <alignment horizontal="left" vertical="top"/>
    </xf>
    <xf numFmtId="164" fontId="21" fillId="0" borderId="0" xfId="30" applyNumberFormat="1" applyFont="1" applyFill="1" applyAlignment="1">
      <alignment horizontal="right"/>
    </xf>
    <xf numFmtId="164" fontId="22" fillId="0" borderId="0" xfId="30" applyNumberFormat="1" applyFont="1" applyFill="1" applyAlignment="1">
      <alignment horizontal="right"/>
    </xf>
    <xf numFmtId="43" fontId="21" fillId="0" borderId="0" xfId="30" applyFont="1" applyFill="1" applyAlignment="1">
      <alignment horizontal="right"/>
    </xf>
    <xf numFmtId="164" fontId="25" fillId="0" borderId="0" xfId="30" applyNumberFormat="1" applyFont="1" applyFill="1" applyAlignment="1">
      <alignment horizontal="right"/>
    </xf>
    <xf numFmtId="164" fontId="21" fillId="4" borderId="0" xfId="30" applyNumberFormat="1" applyFont="1" applyFill="1" applyAlignment="1">
      <alignment horizontal="right"/>
    </xf>
    <xf numFmtId="164" fontId="22" fillId="4" borderId="0" xfId="30" applyNumberFormat="1" applyFont="1" applyFill="1" applyAlignment="1">
      <alignment horizontal="right"/>
    </xf>
    <xf numFmtId="43" fontId="21" fillId="4" borderId="0" xfId="30" applyFont="1" applyFill="1" applyAlignment="1">
      <alignment horizontal="right"/>
    </xf>
    <xf numFmtId="164" fontId="25" fillId="4" borderId="0" xfId="30" applyNumberFormat="1" applyFont="1" applyFill="1" applyAlignment="1">
      <alignment horizontal="right"/>
    </xf>
    <xf numFmtId="168" fontId="25" fillId="0" borderId="0" xfId="30" applyNumberFormat="1" applyFont="1" applyAlignment="1">
      <alignment horizontal="right"/>
    </xf>
    <xf numFmtId="168" fontId="21" fillId="0" borderId="0" xfId="30" applyNumberFormat="1" applyFont="1" applyAlignment="1">
      <alignment horizontal="right"/>
    </xf>
    <xf numFmtId="168" fontId="25" fillId="0" borderId="1" xfId="30" applyNumberFormat="1" applyFont="1" applyBorder="1" applyAlignment="1">
      <alignment horizontal="right"/>
    </xf>
    <xf numFmtId="164" fontId="0" fillId="0" borderId="0" xfId="0" applyNumberFormat="1" applyAlignment="1">
      <alignment horizontal="left" wrapText="1"/>
    </xf>
    <xf numFmtId="168" fontId="9" fillId="0" borderId="0" xfId="30" applyNumberFormat="1" applyFont="1" applyFill="1" applyBorder="1" applyAlignment="1">
      <alignment horizontal="right" wrapText="1"/>
    </xf>
    <xf numFmtId="0" fontId="25" fillId="0" borderId="0" xfId="0" applyFont="1" applyAlignment="1">
      <alignment horizontal="right" wrapText="1"/>
    </xf>
    <xf numFmtId="0" fontId="25" fillId="0" borderId="0" xfId="0" applyFont="1" applyAlignment="1">
      <alignment horizontal="right"/>
    </xf>
    <xf numFmtId="168" fontId="7" fillId="0" borderId="0" xfId="30" applyNumberFormat="1" applyFont="1" applyFill="1" applyBorder="1" applyAlignment="1">
      <alignment horizontal="right" wrapText="1"/>
    </xf>
    <xf numFmtId="164" fontId="22" fillId="2" borderId="0" xfId="30" applyNumberFormat="1" applyFont="1" applyFill="1" applyAlignment="1">
      <alignment horizontal="right"/>
    </xf>
    <xf numFmtId="164" fontId="21" fillId="2" borderId="0" xfId="30" applyNumberFormat="1" applyFont="1" applyFill="1" applyAlignment="1">
      <alignment horizontal="right"/>
    </xf>
    <xf numFmtId="0" fontId="9" fillId="4" borderId="0" xfId="0" applyFont="1" applyFill="1" applyAlignment="1">
      <alignment horizontal="right" wrapText="1"/>
    </xf>
    <xf numFmtId="0" fontId="1" fillId="0" borderId="0" xfId="0" applyFont="1"/>
    <xf numFmtId="0" fontId="1" fillId="0" borderId="0" xfId="0" applyFont="1" applyFill="1"/>
    <xf numFmtId="0" fontId="1" fillId="2" borderId="0" xfId="0" applyFont="1" applyFill="1"/>
    <xf numFmtId="0" fontId="4" fillId="0" borderId="0" xfId="0" applyFont="1" applyFill="1" applyAlignment="1">
      <alignment vertical="top" wrapText="1"/>
    </xf>
    <xf numFmtId="0" fontId="13" fillId="0" borderId="0" xfId="0" applyFont="1" applyAlignment="1">
      <alignment horizontal="center"/>
    </xf>
    <xf numFmtId="0" fontId="1" fillId="0" borderId="0" xfId="0" applyFont="1" applyBorder="1" applyAlignment="1">
      <alignment horizontal="center"/>
    </xf>
    <xf numFmtId="164" fontId="37" fillId="0" borderId="0" xfId="0" applyNumberFormat="1" applyFont="1" applyAlignment="1">
      <alignment horizontal="center"/>
    </xf>
    <xf numFmtId="0" fontId="9" fillId="0" borderId="0" xfId="0" applyFont="1" applyBorder="1" applyAlignment="1">
      <alignment horizontal="center" vertical="top" wrapText="1"/>
    </xf>
    <xf numFmtId="0" fontId="9" fillId="2" borderId="0" xfId="0" applyFont="1" applyFill="1" applyAlignment="1">
      <alignment horizontal="left" vertical="top" wrapText="1" indent="1"/>
    </xf>
    <xf numFmtId="0" fontId="21" fillId="2" borderId="0" xfId="0" applyFont="1" applyFill="1"/>
    <xf numFmtId="165" fontId="29" fillId="2" borderId="0" xfId="30" applyNumberFormat="1" applyFont="1" applyFill="1" applyAlignment="1">
      <alignment horizontal="right"/>
    </xf>
    <xf numFmtId="165" fontId="21" fillId="2" borderId="0" xfId="30" applyNumberFormat="1" applyFont="1" applyFill="1" applyAlignment="1">
      <alignment horizontal="right"/>
    </xf>
    <xf numFmtId="165" fontId="32" fillId="2" borderId="0" xfId="30" applyNumberFormat="1" applyFont="1" applyFill="1" applyBorder="1" applyAlignment="1">
      <alignment horizontal="right"/>
    </xf>
    <xf numFmtId="165" fontId="16" fillId="0" borderId="0" xfId="30" applyNumberFormat="1" applyFont="1" applyAlignment="1">
      <alignment horizontal="right"/>
    </xf>
    <xf numFmtId="165" fontId="43" fillId="0" borderId="1" xfId="30" applyNumberFormat="1" applyFont="1" applyBorder="1" applyAlignment="1">
      <alignment horizontal="right"/>
    </xf>
    <xf numFmtId="165" fontId="16" fillId="0" borderId="0" xfId="0" applyNumberFormat="1" applyFont="1" applyAlignment="1">
      <alignment horizontal="right"/>
    </xf>
    <xf numFmtId="0" fontId="22" fillId="2" borderId="0" xfId="0" applyFont="1" applyFill="1"/>
    <xf numFmtId="0" fontId="7" fillId="2" borderId="0" xfId="0" applyFont="1" applyFill="1" applyAlignment="1">
      <alignment wrapText="1"/>
    </xf>
    <xf numFmtId="164" fontId="21" fillId="0" borderId="0" xfId="0" applyNumberFormat="1" applyFont="1"/>
    <xf numFmtId="173" fontId="22" fillId="0" borderId="0" xfId="0" applyNumberFormat="1" applyFont="1"/>
    <xf numFmtId="0" fontId="21" fillId="0" borderId="0" xfId="0" applyFont="1" applyAlignment="1">
      <alignment horizontal="right" vertical="center" wrapText="1"/>
    </xf>
    <xf numFmtId="0" fontId="25" fillId="0" borderId="0" xfId="0" applyFont="1" applyAlignment="1">
      <alignment horizontal="right" vertical="center" wrapText="1"/>
    </xf>
    <xf numFmtId="0" fontId="9" fillId="0" borderId="0" xfId="0" applyFont="1" applyAlignment="1">
      <alignment horizontal="center" vertical="top" wrapText="1"/>
    </xf>
    <xf numFmtId="174" fontId="9" fillId="0" borderId="0" xfId="0" applyNumberFormat="1" applyFont="1" applyAlignment="1">
      <alignment horizontal="right" vertical="center" wrapText="1"/>
    </xf>
    <xf numFmtId="0" fontId="21" fillId="0" borderId="0" xfId="0" applyFont="1" applyAlignment="1">
      <alignment vertical="center" wrapText="1"/>
    </xf>
    <xf numFmtId="174" fontId="21" fillId="0" borderId="0" xfId="0" applyNumberFormat="1" applyFont="1" applyAlignment="1">
      <alignment horizontal="right" vertical="center" wrapText="1"/>
    </xf>
    <xf numFmtId="0" fontId="25" fillId="0" borderId="0" xfId="0" applyFont="1" applyAlignment="1">
      <alignment vertical="center" wrapText="1"/>
    </xf>
    <xf numFmtId="174" fontId="7" fillId="0" borderId="0" xfId="0" applyNumberFormat="1" applyFont="1" applyAlignment="1">
      <alignment horizontal="right" vertical="center" wrapText="1"/>
    </xf>
    <xf numFmtId="175" fontId="0" fillId="0" borderId="0" xfId="0" applyNumberFormat="1"/>
    <xf numFmtId="168" fontId="9" fillId="2" borderId="0" xfId="30" applyNumberFormat="1" applyFont="1" applyFill="1" applyBorder="1" applyAlignment="1">
      <alignment horizontal="right" wrapText="1"/>
    </xf>
    <xf numFmtId="176" fontId="0" fillId="0" borderId="0" xfId="0" applyNumberFormat="1"/>
    <xf numFmtId="176" fontId="7" fillId="0" borderId="0" xfId="0" applyNumberFormat="1" applyFont="1" applyAlignment="1">
      <alignment horizontal="right" vertical="center" wrapText="1"/>
    </xf>
    <xf numFmtId="175" fontId="7" fillId="0" borderId="0" xfId="0" applyNumberFormat="1" applyFont="1" applyAlignment="1">
      <alignment horizontal="right" vertical="center" wrapText="1"/>
    </xf>
    <xf numFmtId="177" fontId="7" fillId="0" borderId="0" xfId="0" applyNumberFormat="1" applyFont="1" applyAlignment="1">
      <alignment horizontal="right" vertical="center" wrapText="1"/>
    </xf>
    <xf numFmtId="176" fontId="21" fillId="0" borderId="0" xfId="0" applyNumberFormat="1" applyFont="1" applyAlignment="1">
      <alignment horizontal="right" vertical="center" wrapText="1"/>
    </xf>
    <xf numFmtId="175" fontId="21" fillId="0" borderId="0" xfId="0" applyNumberFormat="1" applyFont="1" applyAlignment="1">
      <alignment horizontal="right" vertical="center" wrapText="1"/>
    </xf>
    <xf numFmtId="177" fontId="22" fillId="0" borderId="0" xfId="0" applyNumberFormat="1" applyFont="1" applyAlignment="1">
      <alignment horizontal="right" vertical="center" wrapText="1"/>
    </xf>
    <xf numFmtId="0" fontId="22" fillId="0" borderId="0" xfId="0" applyFont="1" applyAlignment="1">
      <alignment vertical="center" wrapText="1"/>
    </xf>
    <xf numFmtId="177" fontId="21" fillId="0" borderId="0" xfId="0" applyNumberFormat="1" applyFont="1" applyAlignment="1">
      <alignment horizontal="right" vertical="center" wrapText="1"/>
    </xf>
    <xf numFmtId="176" fontId="22" fillId="0" borderId="0" xfId="0" applyNumberFormat="1" applyFont="1" applyAlignment="1">
      <alignment horizontal="right" vertical="center" wrapText="1"/>
    </xf>
    <xf numFmtId="175" fontId="22" fillId="0" borderId="0" xfId="0" applyNumberFormat="1" applyFont="1" applyAlignment="1">
      <alignment horizontal="right" vertical="center" wrapText="1"/>
    </xf>
    <xf numFmtId="164" fontId="20" fillId="2" borderId="0" xfId="0" applyNumberFormat="1" applyFont="1" applyFill="1" applyBorder="1"/>
    <xf numFmtId="168" fontId="16" fillId="2" borderId="0" xfId="30" applyNumberFormat="1" applyFont="1" applyFill="1" applyBorder="1" applyAlignment="1">
      <alignment horizontal="right" vertical="top" wrapText="1"/>
    </xf>
    <xf numFmtId="8" fontId="16" fillId="2" borderId="0" xfId="0" applyNumberFormat="1" applyFont="1" applyFill="1" applyBorder="1" applyAlignment="1">
      <alignment horizontal="right" vertical="top" wrapText="1"/>
    </xf>
    <xf numFmtId="0" fontId="16" fillId="2" borderId="0" xfId="0" applyFont="1" applyFill="1" applyBorder="1" applyAlignment="1">
      <alignment vertical="top" wrapText="1"/>
    </xf>
    <xf numFmtId="0" fontId="16" fillId="2" borderId="0" xfId="0" applyFont="1" applyFill="1" applyBorder="1" applyAlignment="1">
      <alignment horizontal="right" wrapText="1"/>
    </xf>
    <xf numFmtId="0" fontId="24" fillId="2" borderId="0" xfId="0" applyFont="1" applyFill="1" applyBorder="1" applyAlignment="1">
      <alignment horizontal="left" vertical="top" wrapText="1"/>
    </xf>
    <xf numFmtId="0" fontId="16" fillId="2" borderId="0" xfId="0" applyFont="1" applyFill="1" applyBorder="1" applyAlignment="1">
      <alignment horizontal="right" vertical="top" wrapText="1"/>
    </xf>
    <xf numFmtId="0" fontId="0" fillId="2" borderId="0" xfId="0" applyFill="1" applyBorder="1"/>
    <xf numFmtId="0" fontId="0" fillId="2" borderId="0" xfId="0" applyFill="1"/>
    <xf numFmtId="0" fontId="16" fillId="2" borderId="0" xfId="0" applyFont="1" applyFill="1" applyAlignment="1">
      <alignment horizontal="right"/>
    </xf>
    <xf numFmtId="0" fontId="15" fillId="2" borderId="0" xfId="0" applyFont="1" applyFill="1"/>
    <xf numFmtId="0" fontId="21" fillId="0" borderId="0" xfId="0" applyFont="1"/>
    <xf numFmtId="0" fontId="21" fillId="0" borderId="0" xfId="0" applyFont="1" applyFill="1"/>
    <xf numFmtId="0" fontId="25" fillId="0" borderId="0" xfId="0" applyFont="1"/>
    <xf numFmtId="0" fontId="21" fillId="4" borderId="0" xfId="0" applyFont="1" applyFill="1" applyAlignment="1">
      <alignment horizontal="right" vertical="center" wrapText="1"/>
    </xf>
    <xf numFmtId="0" fontId="25" fillId="0" borderId="3" xfId="0" applyFont="1" applyBorder="1" applyAlignment="1">
      <alignment horizontal="right" vertical="center" wrapText="1"/>
    </xf>
    <xf numFmtId="0" fontId="21" fillId="4" borderId="0" xfId="0" applyFont="1" applyFill="1" applyAlignment="1">
      <alignment horizontal="right"/>
    </xf>
    <xf numFmtId="0" fontId="16" fillId="2" borderId="0" xfId="0" applyFont="1" applyFill="1" applyAlignment="1">
      <alignment vertical="top" wrapText="1"/>
    </xf>
    <xf numFmtId="0" fontId="16" fillId="2" borderId="0" xfId="0" applyFont="1" applyFill="1" applyAlignment="1">
      <alignment horizontal="right" vertical="top" wrapText="1"/>
    </xf>
    <xf numFmtId="8" fontId="16" fillId="2" borderId="0" xfId="0" applyNumberFormat="1" applyFont="1" applyFill="1" applyAlignment="1">
      <alignment horizontal="right" vertical="top" wrapText="1"/>
    </xf>
    <xf numFmtId="165" fontId="22" fillId="0" borderId="0" xfId="30" applyNumberFormat="1" applyFont="1" applyBorder="1" applyAlignment="1">
      <alignment horizontal="right"/>
    </xf>
    <xf numFmtId="0" fontId="1" fillId="2" borderId="0" xfId="0" applyFont="1" applyFill="1" applyBorder="1"/>
    <xf numFmtId="0" fontId="35" fillId="2" borderId="0" xfId="0" applyFont="1" applyFill="1" applyBorder="1"/>
    <xf numFmtId="0" fontId="0" fillId="2" borderId="0" xfId="0" applyFill="1" applyBorder="1" applyAlignment="1">
      <alignment horizontal="center"/>
    </xf>
    <xf numFmtId="0" fontId="9" fillId="2" borderId="0" xfId="0" applyFont="1" applyFill="1" applyAlignment="1">
      <alignment horizontal="right"/>
    </xf>
    <xf numFmtId="0" fontId="9" fillId="2" borderId="0" xfId="0" applyFont="1" applyFill="1" applyBorder="1" applyAlignment="1">
      <alignment horizontal="center" vertical="top" wrapText="1"/>
    </xf>
    <xf numFmtId="0" fontId="9" fillId="2" borderId="0" xfId="0" applyFont="1" applyFill="1" applyBorder="1" applyAlignment="1">
      <alignment horizontal="right" vertical="top" wrapText="1"/>
    </xf>
    <xf numFmtId="0" fontId="9" fillId="2" borderId="0" xfId="0" applyFont="1" applyFill="1" applyBorder="1" applyAlignment="1">
      <alignment vertical="top" wrapText="1"/>
    </xf>
    <xf numFmtId="0" fontId="7" fillId="2" borderId="0" xfId="0" applyFont="1" applyFill="1" applyBorder="1" applyAlignment="1">
      <alignment vertical="center" wrapText="1"/>
    </xf>
    <xf numFmtId="0" fontId="16" fillId="2" borderId="0" xfId="0" applyFont="1" applyFill="1" applyBorder="1" applyAlignment="1">
      <alignment horizontal="left" wrapText="1" indent="1"/>
    </xf>
    <xf numFmtId="2" fontId="9" fillId="2" borderId="0" xfId="0" applyNumberFormat="1" applyFont="1" applyFill="1" applyBorder="1" applyAlignment="1">
      <alignment horizontal="right" wrapText="1"/>
    </xf>
    <xf numFmtId="165" fontId="9" fillId="2" borderId="0" xfId="0" applyNumberFormat="1" applyFont="1" applyFill="1" applyBorder="1" applyAlignment="1">
      <alignment horizontal="right" wrapText="1"/>
    </xf>
    <xf numFmtId="0" fontId="24" fillId="2" borderId="0" xfId="0" applyFont="1" applyFill="1" applyBorder="1" applyAlignment="1">
      <alignment vertical="center" wrapText="1"/>
    </xf>
    <xf numFmtId="0" fontId="9" fillId="2" borderId="0" xfId="0" applyFont="1" applyFill="1" applyAlignment="1">
      <alignment horizontal="right" wrapText="1"/>
    </xf>
    <xf numFmtId="0" fontId="9" fillId="2" borderId="0" xfId="0" applyFont="1" applyFill="1" applyAlignment="1">
      <alignment wrapText="1"/>
    </xf>
    <xf numFmtId="164" fontId="21" fillId="4" borderId="0" xfId="0" applyNumberFormat="1" applyFont="1" applyFill="1" applyAlignment="1">
      <alignment horizontal="right"/>
    </xf>
    <xf numFmtId="165" fontId="21" fillId="4" borderId="0" xfId="30" applyNumberFormat="1" applyFont="1" applyFill="1" applyAlignment="1">
      <alignment horizontal="right"/>
    </xf>
    <xf numFmtId="165" fontId="22" fillId="4" borderId="1" xfId="30" applyNumberFormat="1" applyFont="1" applyFill="1" applyBorder="1" applyAlignment="1">
      <alignment horizontal="right"/>
    </xf>
    <xf numFmtId="165" fontId="21" fillId="4" borderId="0" xfId="0" applyNumberFormat="1" applyFont="1" applyFill="1" applyAlignment="1">
      <alignment horizontal="right"/>
    </xf>
    <xf numFmtId="165" fontId="21" fillId="4" borderId="10" xfId="30" applyNumberFormat="1" applyFont="1" applyFill="1" applyBorder="1" applyAlignment="1">
      <alignment horizontal="right"/>
    </xf>
    <xf numFmtId="165" fontId="22" fillId="4" borderId="0" xfId="0" applyNumberFormat="1" applyFont="1" applyFill="1" applyBorder="1" applyAlignment="1">
      <alignment horizontal="right"/>
    </xf>
    <xf numFmtId="165" fontId="21" fillId="4" borderId="0" xfId="0" applyNumberFormat="1" applyFont="1" applyFill="1" applyBorder="1" applyAlignment="1">
      <alignment horizontal="right"/>
    </xf>
    <xf numFmtId="165" fontId="22" fillId="4" borderId="0" xfId="30" applyNumberFormat="1" applyFont="1" applyFill="1" applyBorder="1" applyAlignment="1">
      <alignment horizontal="right"/>
    </xf>
    <xf numFmtId="165" fontId="22" fillId="4" borderId="1" xfId="0" applyNumberFormat="1" applyFont="1" applyFill="1" applyBorder="1" applyAlignment="1">
      <alignment horizontal="right"/>
    </xf>
    <xf numFmtId="165" fontId="21" fillId="4" borderId="0" xfId="0" applyNumberFormat="1" applyFont="1" applyFill="1" applyAlignment="1">
      <alignment horizontal="right" wrapText="1"/>
    </xf>
    <xf numFmtId="165" fontId="25" fillId="4" borderId="0" xfId="0" applyNumberFormat="1" applyFont="1" applyFill="1" applyAlignment="1">
      <alignment horizontal="right"/>
    </xf>
    <xf numFmtId="168" fontId="25" fillId="4" borderId="0" xfId="30" applyNumberFormat="1" applyFont="1" applyFill="1" applyAlignment="1">
      <alignment horizontal="right"/>
    </xf>
    <xf numFmtId="168" fontId="21" fillId="4" borderId="0" xfId="30" applyNumberFormat="1" applyFont="1" applyFill="1" applyAlignment="1">
      <alignment horizontal="right"/>
    </xf>
    <xf numFmtId="168" fontId="25" fillId="4" borderId="1" xfId="30" applyNumberFormat="1" applyFont="1" applyFill="1" applyBorder="1" applyAlignment="1">
      <alignment horizontal="right"/>
    </xf>
    <xf numFmtId="0" fontId="9" fillId="4" borderId="0" xfId="0" applyFont="1" applyFill="1" applyBorder="1" applyAlignment="1">
      <alignment horizontal="right" vertical="top" wrapText="1"/>
    </xf>
    <xf numFmtId="0" fontId="9" fillId="4" borderId="0" xfId="0" applyFont="1" applyFill="1" applyAlignment="1">
      <alignment horizontal="right" vertical="top" wrapText="1"/>
    </xf>
    <xf numFmtId="174" fontId="21" fillId="4" borderId="0" xfId="0" applyNumberFormat="1" applyFont="1" applyFill="1" applyAlignment="1">
      <alignment horizontal="right" vertical="center" wrapText="1"/>
    </xf>
    <xf numFmtId="174" fontId="25" fillId="4" borderId="0" xfId="0" applyNumberFormat="1" applyFont="1" applyFill="1" applyAlignment="1">
      <alignment horizontal="right" vertical="center" wrapText="1"/>
    </xf>
    <xf numFmtId="168" fontId="9" fillId="4" borderId="0" xfId="30" applyNumberFormat="1" applyFont="1" applyFill="1" applyAlignment="1">
      <alignment horizontal="right" wrapText="1"/>
    </xf>
    <xf numFmtId="0" fontId="41" fillId="4" borderId="0" xfId="0" applyFont="1" applyFill="1"/>
    <xf numFmtId="168" fontId="7" fillId="4" borderId="0" xfId="30" applyNumberFormat="1" applyFont="1" applyFill="1" applyAlignment="1">
      <alignment horizontal="right" wrapText="1"/>
    </xf>
    <xf numFmtId="177" fontId="21" fillId="4" borderId="0" xfId="0" applyNumberFormat="1" applyFont="1" applyFill="1" applyAlignment="1">
      <alignment horizontal="right" vertical="center" wrapText="1"/>
    </xf>
    <xf numFmtId="177" fontId="22" fillId="4" borderId="0" xfId="0" applyNumberFormat="1" applyFont="1" applyFill="1" applyAlignment="1">
      <alignment horizontal="right" vertical="center" wrapText="1"/>
    </xf>
    <xf numFmtId="177" fontId="7" fillId="4" borderId="0" xfId="0" applyNumberFormat="1" applyFont="1" applyFill="1" applyAlignment="1">
      <alignment horizontal="right" vertical="center" wrapText="1"/>
    </xf>
    <xf numFmtId="2" fontId="9" fillId="4" borderId="0" xfId="0" applyNumberFormat="1" applyFont="1" applyFill="1" applyBorder="1" applyAlignment="1">
      <alignment horizontal="right" wrapText="1"/>
    </xf>
    <xf numFmtId="0" fontId="7" fillId="2" borderId="0" xfId="0" applyFont="1" applyFill="1" applyBorder="1" applyAlignment="1">
      <alignment horizontal="center" vertical="top" wrapText="1"/>
    </xf>
    <xf numFmtId="0" fontId="9" fillId="2" borderId="0" xfId="0" applyFont="1" applyFill="1" applyBorder="1" applyAlignment="1">
      <alignment horizontal="right" wrapText="1"/>
    </xf>
    <xf numFmtId="0" fontId="7" fillId="2" borderId="0" xfId="0" applyFont="1" applyFill="1" applyBorder="1" applyAlignment="1">
      <alignment horizontal="right" vertical="top" wrapText="1"/>
    </xf>
    <xf numFmtId="0" fontId="7" fillId="2" borderId="0" xfId="0" applyFont="1" applyFill="1" applyBorder="1" applyAlignment="1">
      <alignment wrapText="1"/>
    </xf>
    <xf numFmtId="0" fontId="9" fillId="2" borderId="0" xfId="0" applyFont="1" applyFill="1" applyBorder="1" applyAlignment="1">
      <alignment wrapText="1"/>
    </xf>
    <xf numFmtId="168" fontId="9" fillId="2" borderId="0" xfId="0" applyNumberFormat="1" applyFont="1" applyFill="1" applyBorder="1" applyAlignment="1">
      <alignment horizontal="right" wrapText="1"/>
    </xf>
    <xf numFmtId="2" fontId="9" fillId="2" borderId="0" xfId="30" applyNumberFormat="1" applyFont="1" applyFill="1" applyBorder="1" applyAlignment="1">
      <alignment horizontal="right" wrapText="1"/>
    </xf>
    <xf numFmtId="0" fontId="10" fillId="2" borderId="0" xfId="0" applyFont="1" applyFill="1" applyBorder="1" applyAlignment="1">
      <alignment wrapText="1"/>
    </xf>
    <xf numFmtId="172" fontId="9" fillId="2" borderId="0" xfId="0" applyNumberFormat="1" applyFont="1" applyFill="1" applyAlignment="1">
      <alignment wrapText="1"/>
    </xf>
    <xf numFmtId="172" fontId="9" fillId="2" borderId="0" xfId="0" applyNumberFormat="1" applyFont="1" applyFill="1" applyBorder="1" applyAlignment="1">
      <alignment horizontal="right" wrapText="1"/>
    </xf>
    <xf numFmtId="0" fontId="7" fillId="2" borderId="0" xfId="0" applyFont="1" applyFill="1" applyBorder="1" applyAlignment="1">
      <alignment horizontal="center" wrapText="1"/>
    </xf>
    <xf numFmtId="0" fontId="7" fillId="2" borderId="0" xfId="0" applyFont="1" applyFill="1" applyBorder="1" applyAlignment="1">
      <alignment horizontal="right" wrapText="1"/>
    </xf>
    <xf numFmtId="164" fontId="9" fillId="2" borderId="0" xfId="0" applyNumberFormat="1" applyFont="1" applyFill="1" applyAlignment="1">
      <alignment wrapText="1"/>
    </xf>
    <xf numFmtId="0" fontId="9" fillId="4" borderId="0" xfId="0" applyFont="1" applyFill="1" applyBorder="1" applyAlignment="1">
      <alignment horizontal="right" wrapText="1"/>
    </xf>
    <xf numFmtId="168" fontId="9" fillId="4" borderId="0" xfId="0" applyNumberFormat="1" applyFont="1" applyFill="1" applyBorder="1" applyAlignment="1">
      <alignment horizontal="right" wrapText="1"/>
    </xf>
    <xf numFmtId="0" fontId="9" fillId="5" borderId="0" xfId="0" applyFont="1" applyFill="1" applyAlignment="1">
      <alignment wrapText="1"/>
    </xf>
    <xf numFmtId="172" fontId="9" fillId="5" borderId="0" xfId="0" applyNumberFormat="1" applyFont="1" applyFill="1" applyAlignment="1">
      <alignment wrapText="1"/>
    </xf>
    <xf numFmtId="172" fontId="9" fillId="4" borderId="0" xfId="0" applyNumberFormat="1" applyFont="1" applyFill="1" applyBorder="1" applyAlignment="1">
      <alignment horizontal="right" wrapText="1"/>
    </xf>
    <xf numFmtId="164" fontId="9" fillId="5" borderId="0" xfId="0" applyNumberFormat="1" applyFont="1" applyFill="1" applyAlignment="1">
      <alignment wrapText="1"/>
    </xf>
    <xf numFmtId="0" fontId="16" fillId="4" borderId="0" xfId="0" applyFont="1" applyFill="1" applyBorder="1" applyAlignment="1">
      <alignment horizontal="right" wrapText="1"/>
    </xf>
    <xf numFmtId="8" fontId="16" fillId="4" borderId="0" xfId="0" applyNumberFormat="1" applyFont="1" applyFill="1" applyBorder="1" applyAlignment="1">
      <alignment horizontal="right" vertical="top" wrapText="1"/>
    </xf>
    <xf numFmtId="0" fontId="24" fillId="2" borderId="0" xfId="0" applyFont="1" applyFill="1" applyBorder="1" applyAlignment="1">
      <alignment horizontal="right" vertical="top" wrapText="1"/>
    </xf>
    <xf numFmtId="0" fontId="24" fillId="4" borderId="0" xfId="0" applyFont="1" applyFill="1" applyBorder="1" applyAlignment="1">
      <alignment horizontal="right" vertical="top" wrapText="1"/>
    </xf>
    <xf numFmtId="0" fontId="1" fillId="2" borderId="0" xfId="0" applyFont="1" applyFill="1" applyAlignment="1">
      <alignment horizontal="center"/>
    </xf>
    <xf numFmtId="164" fontId="1" fillId="2" borderId="0" xfId="0" applyNumberFormat="1" applyFont="1" applyFill="1"/>
    <xf numFmtId="49" fontId="1" fillId="2" borderId="0" xfId="0" applyNumberFormat="1" applyFont="1" applyFill="1"/>
    <xf numFmtId="0" fontId="4" fillId="2" borderId="0" xfId="0" applyFont="1" applyFill="1" applyAlignment="1">
      <alignment vertical="top"/>
    </xf>
    <xf numFmtId="0" fontId="4" fillId="2" borderId="0" xfId="0" applyFont="1" applyFill="1" applyAlignment="1"/>
    <xf numFmtId="0" fontId="1" fillId="2" borderId="0" xfId="0" applyFont="1" applyFill="1" applyAlignment="1"/>
    <xf numFmtId="0" fontId="11" fillId="2" borderId="0" xfId="0" applyFont="1" applyFill="1" applyAlignment="1">
      <alignment horizontal="center" wrapText="1"/>
    </xf>
    <xf numFmtId="0" fontId="7" fillId="4" borderId="0" xfId="0" applyFont="1" applyFill="1" applyBorder="1" applyAlignment="1">
      <alignment horizontal="right" vertical="top" wrapText="1"/>
    </xf>
    <xf numFmtId="0" fontId="24" fillId="2" borderId="0" xfId="0" applyFont="1" applyFill="1" applyBorder="1" applyAlignment="1">
      <alignment horizontal="right" vertical="center" wrapText="1"/>
    </xf>
    <xf numFmtId="0" fontId="7" fillId="4" borderId="0" xfId="0" applyFont="1" applyFill="1" applyBorder="1" applyAlignment="1">
      <alignment horizontal="right"/>
    </xf>
    <xf numFmtId="0" fontId="7" fillId="2" borderId="0" xfId="0" applyFont="1" applyFill="1" applyBorder="1" applyAlignment="1">
      <alignment horizontal="right"/>
    </xf>
    <xf numFmtId="0" fontId="7" fillId="4" borderId="0" xfId="0" applyFont="1" applyFill="1" applyBorder="1" applyAlignment="1">
      <alignment horizontal="right" wrapText="1"/>
    </xf>
    <xf numFmtId="0" fontId="35" fillId="0" borderId="3" xfId="0" applyFont="1" applyBorder="1" applyAlignment="1">
      <alignment horizontal="right" vertical="center" wrapText="1"/>
    </xf>
    <xf numFmtId="0" fontId="25" fillId="4" borderId="3" xfId="0" applyFont="1" applyFill="1" applyBorder="1" applyAlignment="1">
      <alignment horizontal="right" vertical="center" wrapText="1"/>
    </xf>
    <xf numFmtId="0" fontId="7" fillId="0" borderId="0" xfId="0" applyFont="1" applyBorder="1" applyAlignment="1">
      <alignment horizontal="right" vertical="top" wrapText="1"/>
    </xf>
    <xf numFmtId="0" fontId="7" fillId="0" borderId="0" xfId="0" applyFont="1" applyAlignment="1">
      <alignment horizontal="right" vertical="top" wrapText="1"/>
    </xf>
    <xf numFmtId="0" fontId="7" fillId="4" borderId="0" xfId="0" applyFont="1" applyFill="1" applyAlignment="1">
      <alignment horizontal="right" vertical="top" wrapText="1"/>
    </xf>
    <xf numFmtId="0" fontId="25" fillId="4" borderId="0" xfId="0" applyFont="1" applyFill="1" applyAlignment="1">
      <alignment horizontal="right" wrapText="1"/>
    </xf>
    <xf numFmtId="164" fontId="25" fillId="4" borderId="0" xfId="0" applyNumberFormat="1" applyFont="1" applyFill="1" applyAlignment="1">
      <alignment horizontal="right"/>
    </xf>
    <xf numFmtId="0" fontId="25" fillId="0" borderId="0" xfId="0" applyFont="1" applyBorder="1" applyAlignment="1">
      <alignment horizontal="right"/>
    </xf>
    <xf numFmtId="0" fontId="25" fillId="3" borderId="0" xfId="0" applyFont="1" applyFill="1" applyBorder="1" applyAlignment="1">
      <alignment horizontal="right"/>
    </xf>
    <xf numFmtId="0" fontId="25" fillId="3" borderId="0" xfId="0" applyFont="1" applyFill="1" applyAlignment="1">
      <alignment horizontal="right"/>
    </xf>
    <xf numFmtId="0" fontId="24" fillId="2" borderId="0" xfId="0" applyFont="1" applyFill="1" applyBorder="1"/>
    <xf numFmtId="0" fontId="4" fillId="2" borderId="0" xfId="0" applyFont="1" applyFill="1" applyBorder="1" applyAlignment="1">
      <alignment horizontal="left" vertical="center"/>
    </xf>
    <xf numFmtId="0" fontId="25" fillId="2" borderId="0" xfId="0" applyFont="1" applyFill="1" applyBorder="1" applyAlignment="1">
      <alignment horizontal="left"/>
    </xf>
    <xf numFmtId="0" fontId="21" fillId="2" borderId="0" xfId="0" applyFont="1" applyFill="1" applyBorder="1" applyAlignment="1">
      <alignment horizontal="center"/>
    </xf>
    <xf numFmtId="0" fontId="25" fillId="2" borderId="0" xfId="0" applyFont="1" applyFill="1" applyBorder="1" applyAlignment="1">
      <alignment horizontal="center"/>
    </xf>
    <xf numFmtId="165" fontId="21" fillId="2" borderId="0" xfId="0" applyNumberFormat="1" applyFont="1" applyFill="1" applyBorder="1" applyAlignment="1">
      <alignment horizontal="center"/>
    </xf>
    <xf numFmtId="0" fontId="25" fillId="2" borderId="0" xfId="0" applyFont="1" applyFill="1" applyAlignment="1">
      <alignment horizontal="center" wrapText="1"/>
    </xf>
    <xf numFmtId="0" fontId="7" fillId="2" borderId="0" xfId="0" applyFont="1" applyFill="1" applyBorder="1" applyAlignment="1">
      <alignment horizontal="left" vertical="top" wrapText="1"/>
    </xf>
    <xf numFmtId="0" fontId="21" fillId="2" borderId="0" xfId="0" applyFont="1" applyFill="1" applyAlignment="1">
      <alignment horizontal="center" wrapText="1"/>
    </xf>
    <xf numFmtId="0" fontId="7" fillId="2" borderId="0" xfId="0" applyFont="1" applyFill="1" applyAlignment="1">
      <alignment vertical="top" wrapText="1"/>
    </xf>
    <xf numFmtId="0" fontId="10" fillId="2" borderId="0" xfId="0" applyFont="1" applyFill="1" applyAlignment="1">
      <alignment vertical="top" wrapText="1"/>
    </xf>
    <xf numFmtId="0" fontId="9" fillId="2" borderId="0" xfId="0" applyFont="1" applyFill="1" applyAlignment="1">
      <alignment vertical="top" wrapText="1"/>
    </xf>
    <xf numFmtId="164" fontId="16" fillId="2" borderId="0" xfId="0" applyNumberFormat="1" applyFont="1" applyFill="1" applyAlignment="1">
      <alignment horizontal="right"/>
    </xf>
    <xf numFmtId="164" fontId="21" fillId="2" borderId="0" xfId="0" applyNumberFormat="1" applyFont="1" applyFill="1" applyAlignment="1">
      <alignment horizontal="right"/>
    </xf>
    <xf numFmtId="0" fontId="9" fillId="2" borderId="0" xfId="0" applyFont="1" applyFill="1" applyAlignment="1">
      <alignment horizontal="left" vertical="center" wrapText="1"/>
    </xf>
    <xf numFmtId="164" fontId="9" fillId="2" borderId="0" xfId="0" applyNumberFormat="1" applyFont="1" applyFill="1" applyAlignment="1">
      <alignment horizontal="right"/>
    </xf>
    <xf numFmtId="0" fontId="16" fillId="2" borderId="0" xfId="0" applyFont="1" applyFill="1" applyAlignment="1">
      <alignment horizontal="left" vertical="center" wrapText="1"/>
    </xf>
    <xf numFmtId="0" fontId="10" fillId="2" borderId="0" xfId="0" applyFont="1" applyFill="1" applyAlignment="1">
      <alignment horizontal="left" vertical="center" wrapText="1"/>
    </xf>
    <xf numFmtId="0" fontId="7" fillId="2" borderId="0" xfId="0" applyFont="1" applyFill="1" applyAlignment="1">
      <alignment horizontal="justify"/>
    </xf>
    <xf numFmtId="164" fontId="16" fillId="2" borderId="0" xfId="30" applyNumberFormat="1" applyFont="1" applyFill="1" applyAlignment="1">
      <alignment horizontal="right"/>
    </xf>
    <xf numFmtId="0" fontId="24" fillId="2" borderId="0" xfId="0" applyFont="1" applyFill="1" applyAlignment="1">
      <alignment vertical="top" wrapText="1"/>
    </xf>
    <xf numFmtId="0" fontId="43" fillId="2" borderId="0" xfId="0" applyFont="1" applyFill="1" applyAlignment="1">
      <alignment vertical="top" wrapText="1"/>
    </xf>
    <xf numFmtId="0" fontId="9" fillId="2" borderId="0" xfId="0" applyFont="1" applyFill="1" applyAlignment="1">
      <alignment horizontal="center" wrapText="1"/>
    </xf>
    <xf numFmtId="164" fontId="21" fillId="2" borderId="0" xfId="0" applyNumberFormat="1" applyFont="1" applyFill="1" applyAlignment="1">
      <alignment horizontal="right" vertical="center"/>
    </xf>
    <xf numFmtId="165" fontId="21" fillId="2" borderId="0" xfId="0" applyNumberFormat="1" applyFont="1" applyFill="1" applyAlignment="1">
      <alignment horizontal="right" vertical="center"/>
    </xf>
    <xf numFmtId="0" fontId="9" fillId="2" borderId="0" xfId="0" applyFont="1" applyFill="1" applyBorder="1" applyAlignment="1">
      <alignment vertical="center" wrapText="1"/>
    </xf>
    <xf numFmtId="168" fontId="21" fillId="2" borderId="0" xfId="30" applyNumberFormat="1" applyFont="1" applyFill="1" applyBorder="1" applyAlignment="1">
      <alignment horizontal="right" vertical="center"/>
    </xf>
    <xf numFmtId="164" fontId="21" fillId="2" borderId="0" xfId="30" applyNumberFormat="1" applyFont="1" applyFill="1" applyBorder="1" applyAlignment="1">
      <alignment horizontal="right" vertical="center"/>
    </xf>
    <xf numFmtId="0" fontId="16" fillId="2" borderId="0" xfId="0" applyFont="1" applyFill="1" applyAlignment="1">
      <alignment horizontal="left" vertical="top" wrapText="1"/>
    </xf>
    <xf numFmtId="0" fontId="43" fillId="2" borderId="0" xfId="0" applyFont="1" applyFill="1" applyAlignment="1">
      <alignment horizontal="left" vertical="top" wrapText="1"/>
    </xf>
    <xf numFmtId="165" fontId="21" fillId="2" borderId="0" xfId="0" applyNumberFormat="1" applyFont="1" applyFill="1" applyAlignment="1">
      <alignment horizontal="right"/>
    </xf>
    <xf numFmtId="170" fontId="43" fillId="2" borderId="0" xfId="0" applyNumberFormat="1" applyFont="1" applyFill="1" applyAlignment="1">
      <alignment horizontal="right"/>
    </xf>
    <xf numFmtId="0" fontId="21" fillId="2" borderId="0" xfId="0" applyFont="1" applyFill="1" applyAlignment="1">
      <alignment horizontal="right"/>
    </xf>
    <xf numFmtId="164" fontId="22" fillId="2" borderId="1" xfId="0" applyNumberFormat="1" applyFont="1" applyFill="1" applyBorder="1" applyAlignment="1">
      <alignment horizontal="right"/>
    </xf>
    <xf numFmtId="0" fontId="1" fillId="2" borderId="0" xfId="0" applyFont="1" applyFill="1" applyAlignment="1">
      <alignment horizontal="right"/>
    </xf>
    <xf numFmtId="164" fontId="22" fillId="2" borderId="0" xfId="0" applyNumberFormat="1" applyFont="1" applyFill="1" applyBorder="1" applyAlignment="1">
      <alignment horizontal="right"/>
    </xf>
    <xf numFmtId="164" fontId="33" fillId="2" borderId="0" xfId="0" applyNumberFormat="1" applyFont="1" applyFill="1" applyAlignment="1">
      <alignment horizontal="right"/>
    </xf>
    <xf numFmtId="0" fontId="0" fillId="2" borderId="0" xfId="0" applyFill="1" applyAlignment="1">
      <alignment horizontal="right"/>
    </xf>
    <xf numFmtId="0" fontId="25" fillId="2" borderId="0" xfId="0" applyFont="1" applyFill="1" applyAlignment="1">
      <alignment horizontal="right"/>
    </xf>
    <xf numFmtId="0" fontId="25" fillId="2" borderId="0" xfId="0" applyFont="1" applyFill="1" applyAlignment="1">
      <alignment horizontal="right" wrapText="1"/>
    </xf>
    <xf numFmtId="170" fontId="21" fillId="2" borderId="0" xfId="0" applyNumberFormat="1" applyFont="1" applyFill="1" applyAlignment="1">
      <alignment horizontal="right"/>
    </xf>
    <xf numFmtId="164" fontId="22" fillId="2" borderId="0" xfId="0" applyNumberFormat="1" applyFont="1" applyFill="1" applyAlignment="1">
      <alignment horizontal="right"/>
    </xf>
    <xf numFmtId="164" fontId="9" fillId="2" borderId="0" xfId="30" applyNumberFormat="1" applyFont="1" applyFill="1" applyAlignment="1">
      <alignment horizontal="right"/>
    </xf>
    <xf numFmtId="164" fontId="29" fillId="2" borderId="0" xfId="0" applyNumberFormat="1" applyFont="1" applyFill="1" applyAlignment="1">
      <alignment horizontal="right"/>
    </xf>
    <xf numFmtId="170" fontId="22" fillId="2" borderId="0" xfId="0" applyNumberFormat="1" applyFont="1" applyFill="1" applyAlignment="1">
      <alignment horizontal="right"/>
    </xf>
    <xf numFmtId="164" fontId="25" fillId="2" borderId="0" xfId="0" applyNumberFormat="1" applyFont="1" applyFill="1" applyAlignment="1">
      <alignment horizontal="right"/>
    </xf>
    <xf numFmtId="164" fontId="48" fillId="2" borderId="1" xfId="0" applyNumberFormat="1" applyFont="1" applyFill="1" applyBorder="1" applyAlignment="1">
      <alignment horizontal="right"/>
    </xf>
    <xf numFmtId="0" fontId="11" fillId="2" borderId="0" xfId="0" applyFont="1" applyFill="1" applyAlignment="1">
      <alignment horizontal="right"/>
    </xf>
    <xf numFmtId="0" fontId="16" fillId="2" borderId="0" xfId="0" applyFont="1" applyFill="1" applyAlignment="1">
      <alignment horizontal="left" vertical="top" wrapText="1" indent="1"/>
    </xf>
    <xf numFmtId="0" fontId="9" fillId="2" borderId="0" xfId="0" applyFont="1" applyFill="1" applyBorder="1" applyAlignment="1">
      <alignment horizontal="left" wrapText="1"/>
    </xf>
    <xf numFmtId="0" fontId="4" fillId="0" borderId="0" xfId="0" applyFont="1" applyFill="1" applyAlignment="1">
      <alignment vertical="top" wrapText="1"/>
    </xf>
    <xf numFmtId="0" fontId="3" fillId="2" borderId="0" xfId="0" applyFont="1" applyFill="1" applyAlignment="1">
      <alignment wrapText="1"/>
    </xf>
    <xf numFmtId="0" fontId="25" fillId="0" borderId="0" xfId="0" applyFont="1" applyBorder="1" applyAlignment="1">
      <alignment horizontal="right" vertical="center" wrapText="1"/>
    </xf>
    <xf numFmtId="0" fontId="21" fillId="2" borderId="0" xfId="0" applyFont="1" applyFill="1" applyBorder="1" applyAlignment="1"/>
    <xf numFmtId="0" fontId="3" fillId="0" borderId="0" xfId="0" applyFont="1" applyAlignment="1">
      <alignment vertical="center"/>
    </xf>
    <xf numFmtId="0" fontId="3" fillId="0" borderId="0" xfId="0" applyFont="1" applyFill="1" applyAlignment="1">
      <alignment vertical="top" wrapText="1"/>
    </xf>
    <xf numFmtId="0" fontId="3" fillId="0" borderId="0" xfId="0" applyFont="1" applyFill="1" applyAlignment="1"/>
    <xf numFmtId="0" fontId="4" fillId="0" borderId="0" xfId="0" applyFont="1" applyFill="1" applyAlignment="1">
      <alignment vertical="center"/>
    </xf>
    <xf numFmtId="0" fontId="3" fillId="2" borderId="0" xfId="0" applyFont="1" applyFill="1" applyAlignment="1">
      <alignment vertical="center"/>
    </xf>
    <xf numFmtId="0" fontId="21" fillId="3" borderId="0" xfId="0" applyFont="1" applyFill="1" applyAlignment="1">
      <alignment horizontal="right" wrapText="1"/>
    </xf>
    <xf numFmtId="0" fontId="25" fillId="3" borderId="0" xfId="0" applyFont="1" applyFill="1" applyAlignment="1">
      <alignment horizontal="right" wrapText="1"/>
    </xf>
    <xf numFmtId="0" fontId="21" fillId="3" borderId="0" xfId="0" applyFont="1" applyFill="1" applyAlignment="1">
      <alignment horizontal="right"/>
    </xf>
    <xf numFmtId="164" fontId="16" fillId="3" borderId="0" xfId="0" applyNumberFormat="1" applyFont="1" applyFill="1" applyAlignment="1">
      <alignment horizontal="right"/>
    </xf>
    <xf numFmtId="164" fontId="21" fillId="3" borderId="0" xfId="0" applyNumberFormat="1" applyFont="1" applyFill="1" applyAlignment="1">
      <alignment horizontal="right"/>
    </xf>
    <xf numFmtId="165" fontId="21" fillId="3" borderId="0" xfId="0" applyNumberFormat="1" applyFont="1" applyFill="1" applyAlignment="1">
      <alignment horizontal="right"/>
    </xf>
    <xf numFmtId="164" fontId="22" fillId="3" borderId="1" xfId="0" applyNumberFormat="1" applyFont="1" applyFill="1" applyBorder="1" applyAlignment="1">
      <alignment horizontal="right"/>
    </xf>
    <xf numFmtId="170" fontId="21" fillId="3" borderId="0" xfId="0" applyNumberFormat="1" applyFont="1" applyFill="1" applyAlignment="1">
      <alignment horizontal="right"/>
    </xf>
    <xf numFmtId="164" fontId="9" fillId="3" borderId="0" xfId="0" applyNumberFormat="1" applyFont="1" applyFill="1" applyAlignment="1">
      <alignment horizontal="right"/>
    </xf>
    <xf numFmtId="164" fontId="22" fillId="3" borderId="0" xfId="0" applyNumberFormat="1" applyFont="1" applyFill="1" applyAlignment="1">
      <alignment horizontal="right"/>
    </xf>
    <xf numFmtId="164" fontId="16" fillId="3" borderId="0" xfId="30" applyNumberFormat="1" applyFont="1" applyFill="1" applyAlignment="1">
      <alignment horizontal="right"/>
    </xf>
    <xf numFmtId="164" fontId="22" fillId="3" borderId="0" xfId="0" applyNumberFormat="1" applyFont="1" applyFill="1" applyBorder="1" applyAlignment="1">
      <alignment horizontal="right"/>
    </xf>
    <xf numFmtId="0" fontId="9" fillId="3" borderId="0" xfId="0" applyFont="1" applyFill="1" applyAlignment="1">
      <alignment horizontal="right" wrapText="1"/>
    </xf>
    <xf numFmtId="164" fontId="33" fillId="3" borderId="0" xfId="0" applyNumberFormat="1" applyFont="1" applyFill="1" applyAlignment="1">
      <alignment horizontal="right"/>
    </xf>
    <xf numFmtId="164" fontId="29" fillId="3" borderId="0" xfId="0" applyNumberFormat="1" applyFont="1" applyFill="1" applyAlignment="1">
      <alignment horizontal="right"/>
    </xf>
    <xf numFmtId="164" fontId="21" fillId="3" borderId="0" xfId="0" applyNumberFormat="1" applyFont="1" applyFill="1" applyAlignment="1">
      <alignment horizontal="right" vertical="center"/>
    </xf>
    <xf numFmtId="165" fontId="21" fillId="3" borderId="0" xfId="0" applyNumberFormat="1" applyFont="1" applyFill="1" applyAlignment="1">
      <alignment horizontal="right" vertical="center"/>
    </xf>
    <xf numFmtId="168" fontId="21" fillId="3" borderId="0" xfId="30" applyNumberFormat="1" applyFont="1" applyFill="1" applyBorder="1" applyAlignment="1">
      <alignment horizontal="right" vertical="center"/>
    </xf>
    <xf numFmtId="165" fontId="16" fillId="3" borderId="0" xfId="0" applyNumberFormat="1" applyFont="1" applyFill="1" applyAlignment="1">
      <alignment horizontal="right"/>
    </xf>
    <xf numFmtId="170" fontId="22" fillId="3" borderId="0" xfId="0" applyNumberFormat="1" applyFont="1" applyFill="1" applyAlignment="1">
      <alignment horizontal="right"/>
    </xf>
    <xf numFmtId="164" fontId="25" fillId="3" borderId="0" xfId="0" applyNumberFormat="1" applyFont="1" applyFill="1" applyAlignment="1">
      <alignment horizontal="right"/>
    </xf>
    <xf numFmtId="170" fontId="43" fillId="3" borderId="0" xfId="0" applyNumberFormat="1" applyFont="1" applyFill="1" applyAlignment="1">
      <alignment horizontal="right"/>
    </xf>
    <xf numFmtId="164" fontId="48" fillId="3" borderId="1" xfId="0" applyNumberFormat="1" applyFont="1" applyFill="1" applyBorder="1" applyAlignment="1">
      <alignment horizontal="right"/>
    </xf>
    <xf numFmtId="0" fontId="4" fillId="2" borderId="0" xfId="0" applyFont="1" applyFill="1" applyAlignment="1">
      <alignment vertical="top" wrapText="1"/>
    </xf>
    <xf numFmtId="0" fontId="3" fillId="2" borderId="0" xfId="0" applyFont="1" applyFill="1" applyAlignment="1"/>
    <xf numFmtId="0" fontId="9" fillId="0" borderId="0" xfId="0" applyFont="1" applyAlignment="1">
      <alignment vertical="center"/>
    </xf>
    <xf numFmtId="0" fontId="4" fillId="0" borderId="0" xfId="0" applyFont="1" applyAlignment="1">
      <alignment vertical="center"/>
    </xf>
    <xf numFmtId="0" fontId="4" fillId="2" borderId="0" xfId="0" applyFont="1" applyFill="1" applyAlignment="1">
      <alignment vertical="center"/>
    </xf>
    <xf numFmtId="0" fontId="0" fillId="2" borderId="0" xfId="0" applyFill="1" applyAlignment="1">
      <alignment vertical="center"/>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0"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2" xfId="0" applyBorder="1" applyAlignment="1">
      <alignment horizontal="left" vertical="top" wrapText="1"/>
    </xf>
    <xf numFmtId="0" fontId="0" fillId="0" borderId="9" xfId="0" applyBorder="1" applyAlignment="1">
      <alignment horizontal="left" vertical="top" wrapText="1"/>
    </xf>
    <xf numFmtId="0" fontId="13" fillId="0" borderId="0" xfId="0" applyFont="1" applyAlignment="1">
      <alignment horizontal="center"/>
    </xf>
    <xf numFmtId="0" fontId="1" fillId="0" borderId="2" xfId="0" applyFont="1" applyBorder="1" applyAlignment="1">
      <alignment horizontal="center"/>
    </xf>
    <xf numFmtId="164" fontId="37" fillId="0" borderId="0" xfId="0" applyNumberFormat="1" applyFont="1" applyAlignment="1">
      <alignment horizontal="center"/>
    </xf>
    <xf numFmtId="0" fontId="13" fillId="0" borderId="2" xfId="0" applyFont="1" applyBorder="1" applyAlignment="1">
      <alignment horizontal="center"/>
    </xf>
    <xf numFmtId="0" fontId="3" fillId="2" borderId="0" xfId="0" applyFont="1" applyFill="1" applyAlignment="1">
      <alignment horizontal="left" wrapText="1"/>
    </xf>
    <xf numFmtId="0" fontId="9" fillId="0" borderId="0" xfId="0" applyFont="1" applyBorder="1" applyAlignment="1">
      <alignment horizontal="center" vertical="top" wrapText="1"/>
    </xf>
    <xf numFmtId="0" fontId="9" fillId="0" borderId="0" xfId="0" applyFont="1" applyAlignment="1">
      <alignment horizontal="center" vertical="top" wrapText="1"/>
    </xf>
    <xf numFmtId="0" fontId="13" fillId="2" borderId="2" xfId="0" applyFont="1" applyFill="1" applyBorder="1" applyAlignment="1">
      <alignment horizontal="center"/>
    </xf>
    <xf numFmtId="0" fontId="7" fillId="2" borderId="0" xfId="0" applyFont="1" applyFill="1" applyBorder="1" applyAlignment="1">
      <alignment horizontal="left" vertical="top" wrapText="1"/>
    </xf>
    <xf numFmtId="0" fontId="21" fillId="0" borderId="3" xfId="0" applyFont="1" applyBorder="1" applyAlignment="1">
      <alignment horizontal="center" vertical="center" wrapText="1"/>
    </xf>
    <xf numFmtId="0" fontId="21" fillId="0" borderId="0" xfId="0" applyFont="1" applyAlignment="1">
      <alignment horizontal="center" vertical="center" wrapText="1"/>
    </xf>
    <xf numFmtId="0" fontId="34" fillId="2" borderId="0" xfId="0" applyFont="1" applyFill="1" applyBorder="1" applyAlignment="1">
      <alignment horizontal="center"/>
    </xf>
    <xf numFmtId="0" fontId="13" fillId="2" borderId="2" xfId="0" applyFont="1" applyFill="1" applyBorder="1" applyAlignment="1">
      <alignment horizontal="center" vertical="center"/>
    </xf>
    <xf numFmtId="0" fontId="4" fillId="2" borderId="0" xfId="0" applyFont="1" applyFill="1" applyAlignment="1">
      <alignment horizontal="left" vertical="top" wrapText="1"/>
    </xf>
    <xf numFmtId="0" fontId="3" fillId="2" borderId="0" xfId="0" applyFont="1" applyFill="1" applyAlignment="1">
      <alignment wrapText="1"/>
    </xf>
    <xf numFmtId="0" fontId="17" fillId="2" borderId="2" xfId="0" applyFont="1" applyFill="1" applyBorder="1" applyAlignment="1">
      <alignment horizontal="center"/>
    </xf>
    <xf numFmtId="0" fontId="4" fillId="2" borderId="0" xfId="0" applyFont="1" applyFill="1" applyAlignment="1">
      <alignment horizontal="left"/>
    </xf>
  </cellXfs>
  <cellStyles count="39">
    <cellStyle name="Comma" xfId="30" builtinId="3"/>
    <cellStyle name="Comma 2" xfId="31" xr:uid="{00000000-0005-0000-0000-000001000000}"/>
    <cellStyle name="Comma 3" xfId="38" xr:uid="{BA3B166D-0B48-4C29-B544-A0C374A4F844}"/>
    <cellStyle name="Hyperlink 2" xfId="35" xr:uid="{4673A77A-10BE-44AB-BFC0-7B487E1BF7B5}"/>
    <cellStyle name="Normal" xfId="0" builtinId="0"/>
    <cellStyle name="Normal 2" xfId="1" xr:uid="{00000000-0005-0000-0000-000004000000}"/>
    <cellStyle name="Normal 2 2" xfId="4" xr:uid="{00000000-0005-0000-0000-000005000000}"/>
    <cellStyle name="Normal 2 2 2" xfId="5" xr:uid="{00000000-0005-0000-0000-000006000000}"/>
    <cellStyle name="Normal 2 2 2 2" xfId="6" xr:uid="{00000000-0005-0000-0000-000007000000}"/>
    <cellStyle name="Normal 2 2 2 2 2" xfId="7" xr:uid="{00000000-0005-0000-0000-000008000000}"/>
    <cellStyle name="Normal 2 2 2 2 3" xfId="8" xr:uid="{00000000-0005-0000-0000-000009000000}"/>
    <cellStyle name="Normal 2 2 2 2 4" xfId="9" xr:uid="{00000000-0005-0000-0000-00000A000000}"/>
    <cellStyle name="Normal 2 2 2 3" xfId="10" xr:uid="{00000000-0005-0000-0000-00000B000000}"/>
    <cellStyle name="Normal 2 2 2 4" xfId="11" xr:uid="{00000000-0005-0000-0000-00000C000000}"/>
    <cellStyle name="Normal 2 2 3" xfId="12" xr:uid="{00000000-0005-0000-0000-00000D000000}"/>
    <cellStyle name="Normal 2 2 4" xfId="13" xr:uid="{00000000-0005-0000-0000-00000E000000}"/>
    <cellStyle name="Normal 2 2 5" xfId="14" xr:uid="{00000000-0005-0000-0000-00000F000000}"/>
    <cellStyle name="Normal 2 3" xfId="15" xr:uid="{00000000-0005-0000-0000-000010000000}"/>
    <cellStyle name="Normal 2 4" xfId="16" xr:uid="{00000000-0005-0000-0000-000011000000}"/>
    <cellStyle name="Normal 2 4 2" xfId="17" xr:uid="{00000000-0005-0000-0000-000012000000}"/>
    <cellStyle name="Normal 2 5" xfId="18" xr:uid="{00000000-0005-0000-0000-000013000000}"/>
    <cellStyle name="Normal 2 6" xfId="19" xr:uid="{00000000-0005-0000-0000-000014000000}"/>
    <cellStyle name="Normal 3" xfId="3" xr:uid="{00000000-0005-0000-0000-000015000000}"/>
    <cellStyle name="Normal 3 2" xfId="20" xr:uid="{00000000-0005-0000-0000-000016000000}"/>
    <cellStyle name="Normal 3 3" xfId="21" xr:uid="{00000000-0005-0000-0000-000017000000}"/>
    <cellStyle name="Normal 3 4" xfId="22" xr:uid="{00000000-0005-0000-0000-000018000000}"/>
    <cellStyle name="Normal 3 5" xfId="23" xr:uid="{00000000-0005-0000-0000-000019000000}"/>
    <cellStyle name="Normal 4" xfId="24" xr:uid="{00000000-0005-0000-0000-00001A000000}"/>
    <cellStyle name="Normal 5" xfId="32" xr:uid="{00000000-0005-0000-0000-00001B000000}"/>
    <cellStyle name="Normal 5 2" xfId="25" xr:uid="{00000000-0005-0000-0000-00001C000000}"/>
    <cellStyle name="Normal 6" xfId="33" xr:uid="{00000000-0005-0000-0000-00001D000000}"/>
    <cellStyle name="Normal 6 2" xfId="34" xr:uid="{00000000-0005-0000-0000-00001E000000}"/>
    <cellStyle name="Normal 7" xfId="36" xr:uid="{2617704D-5AFA-4124-AA77-9DFF6B3FBA13}"/>
    <cellStyle name="Percent" xfId="29" builtinId="5"/>
    <cellStyle name="Percent 2" xfId="2" xr:uid="{00000000-0005-0000-0000-000020000000}"/>
    <cellStyle name="Percent 3" xfId="37" xr:uid="{553CE0EA-2D90-42DF-9E12-F0D9F1B18BD1}"/>
    <cellStyle name="Style1" xfId="26" xr:uid="{00000000-0005-0000-0000-000021000000}"/>
    <cellStyle name="Style4" xfId="27" xr:uid="{00000000-0005-0000-0000-000022000000}"/>
    <cellStyle name="Style8" xfId="28" xr:uid="{00000000-0005-0000-0000-000023000000}"/>
  </cellStyles>
  <dxfs count="2">
    <dxf>
      <font>
        <color rgb="FF9C0006"/>
      </font>
      <fill>
        <patternFill>
          <bgColor rgb="FFFFC7CE"/>
        </patternFill>
      </fill>
    </dxf>
    <dxf>
      <font>
        <color rgb="FF006100"/>
      </font>
      <fill>
        <patternFill>
          <bgColor rgb="FFC6EFCE"/>
        </patternFill>
      </fill>
    </dxf>
  </dxfs>
  <tableStyles count="0" defaultTableStyle="TableStyleMedium9"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230</xdr:row>
      <xdr:rowOff>152400</xdr:rowOff>
    </xdr:from>
    <xdr:to>
      <xdr:col>0</xdr:col>
      <xdr:colOff>333375</xdr:colOff>
      <xdr:row>233</xdr:row>
      <xdr:rowOff>114300</xdr:rowOff>
    </xdr:to>
    <xdr:sp macro="" textlink="">
      <xdr:nvSpPr>
        <xdr:cNvPr id="8195" name="Text Box 26">
          <a:extLst>
            <a:ext uri="{FF2B5EF4-FFF2-40B4-BE49-F238E27FC236}">
              <a16:creationId xmlns:a16="http://schemas.microsoft.com/office/drawing/2014/main" id="{A39FE4DC-3B6C-4DF0-825E-F662793D09EF}"/>
            </a:ext>
          </a:extLst>
        </xdr:cNvPr>
        <xdr:cNvSpPr txBox="1">
          <a:spLocks noChangeArrowheads="1"/>
        </xdr:cNvSpPr>
      </xdr:nvSpPr>
      <xdr:spPr bwMode="auto">
        <a:xfrm>
          <a:off x="0" y="38319075"/>
          <a:ext cx="33337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91440" tIns="45720" rIns="91440" bIns="45720" anchor="b" upright="1"/>
        <a:lstStyle/>
        <a:p>
          <a:pPr algn="l" rtl="0">
            <a:defRPr sz="1000"/>
          </a:pPr>
          <a:r>
            <a:rPr lang="en-AU" sz="800" b="0" i="0" u="none" strike="noStrike" baseline="0">
              <a:solidFill>
                <a:srgbClr val="000000"/>
              </a:solidFill>
              <a:latin typeface="Arial"/>
              <a:cs typeface="Arial"/>
            </a:rPr>
            <a:t>307</a:t>
          </a:r>
        </a:p>
      </xdr:txBody>
    </xdr:sp>
    <xdr:clientData/>
  </xdr:twoCellAnchor>
  <xdr:twoCellAnchor>
    <xdr:from>
      <xdr:col>5</xdr:col>
      <xdr:colOff>28575</xdr:colOff>
      <xdr:row>218</xdr:row>
      <xdr:rowOff>19050</xdr:rowOff>
    </xdr:from>
    <xdr:to>
      <xdr:col>5</xdr:col>
      <xdr:colOff>361950</xdr:colOff>
      <xdr:row>226</xdr:row>
      <xdr:rowOff>114300</xdr:rowOff>
    </xdr:to>
    <xdr:sp macro="" textlink="">
      <xdr:nvSpPr>
        <xdr:cNvPr id="8196" name="Text Box 25">
          <a:extLst>
            <a:ext uri="{FF2B5EF4-FFF2-40B4-BE49-F238E27FC236}">
              <a16:creationId xmlns:a16="http://schemas.microsoft.com/office/drawing/2014/main" id="{4B478AEA-9908-4B3D-85B2-531AD6BA7FF2}"/>
            </a:ext>
          </a:extLst>
        </xdr:cNvPr>
        <xdr:cNvSpPr txBox="1">
          <a:spLocks noChangeArrowheads="1"/>
        </xdr:cNvSpPr>
      </xdr:nvSpPr>
      <xdr:spPr bwMode="auto">
        <a:xfrm>
          <a:off x="8639175" y="36242625"/>
          <a:ext cx="33337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vert" wrap="square" lIns="91440" tIns="45720" rIns="91440" bIns="45720" anchor="b" upright="1"/>
        <a:lstStyle/>
        <a:p>
          <a:pPr algn="l" rtl="0">
            <a:defRPr sz="1000"/>
          </a:pPr>
          <a:r>
            <a:rPr lang="en-AU" sz="800" b="0" i="1" u="none" strike="noStrike" baseline="0">
              <a:solidFill>
                <a:srgbClr val="000000"/>
              </a:solidFill>
              <a:latin typeface="Arial"/>
              <a:cs typeface="Arial"/>
            </a:rPr>
            <a:t>Appendix 8</a:t>
          </a:r>
          <a:endParaRPr lang="en-AU" sz="700" b="0" i="0" u="none" strike="noStrike" baseline="0">
            <a:solidFill>
              <a:srgbClr val="000000"/>
            </a:solidFill>
            <a:latin typeface="Arial"/>
            <a:cs typeface="Arial"/>
          </a:endParaRPr>
        </a:p>
        <a:p>
          <a:pPr algn="l" rtl="0">
            <a:defRPr sz="1000"/>
          </a:pPr>
          <a:r>
            <a:rPr lang="en-AU" sz="1100" b="0" i="0" u="none" strike="noStrike" baseline="0">
              <a:solidFill>
                <a:srgbClr val="000000"/>
              </a:solidFill>
              <a:latin typeface="Arial"/>
              <a:cs typeface="Arial"/>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2</xdr:row>
      <xdr:rowOff>57150</xdr:rowOff>
    </xdr:from>
    <xdr:to>
      <xdr:col>5</xdr:col>
      <xdr:colOff>504157</xdr:colOff>
      <xdr:row>25</xdr:row>
      <xdr:rowOff>113773</xdr:rowOff>
    </xdr:to>
    <xdr:pic>
      <xdr:nvPicPr>
        <xdr:cNvPr id="3" name="Picture 2">
          <a:extLst>
            <a:ext uri="{FF2B5EF4-FFF2-40B4-BE49-F238E27FC236}">
              <a16:creationId xmlns:a16="http://schemas.microsoft.com/office/drawing/2014/main" id="{6C80FF2A-084C-492E-B19D-68084CD7223E}"/>
            </a:ext>
          </a:extLst>
        </xdr:cNvPr>
        <xdr:cNvPicPr>
          <a:picLocks noChangeAspect="1"/>
        </xdr:cNvPicPr>
      </xdr:nvPicPr>
      <xdr:blipFill>
        <a:blip xmlns:r="http://schemas.openxmlformats.org/officeDocument/2006/relationships" r:embed="rId1"/>
        <a:stretch>
          <a:fillRect/>
        </a:stretch>
      </xdr:blipFill>
      <xdr:spPr>
        <a:xfrm>
          <a:off x="180975" y="476250"/>
          <a:ext cx="5342857" cy="421904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f\treasurybusiness\Infrastructure%20and%20Finance\Infrastructure\State%20Budget%20for%20whole%20of%20division\BP3%20-%20Appendix%208%20(2017-18)\Appendix%208%20Tables%202017-18%20BP3%20(w%20FORMULA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cker"/>
      <sheetName val="Sheet3"/>
      <sheetName val="8.1"/>
      <sheetName val="8.2"/>
      <sheetName val="8.3"/>
      <sheetName val="8.4"/>
      <sheetName val="8.5"/>
      <sheetName val="8.7"/>
      <sheetName val="8.8"/>
      <sheetName val="8.9"/>
      <sheetName val="Current TER &amp; Divs"/>
      <sheetName val="Current Op Sub"/>
      <sheetName val="4-8 TER &amp; Divs"/>
      <sheetName val="4-8 Op Sub"/>
      <sheetName val="OLD DATA&gt;"/>
      <sheetName val="31-7 TER &amp; Divs"/>
      <sheetName val="31-7 Op Sub"/>
      <sheetName val="25-7 TER &amp; Divs"/>
      <sheetName val="25-7 Op Sub"/>
      <sheetName val="13-7 TER &amp; Divs"/>
      <sheetName val="13-7 Op Sub"/>
      <sheetName val="28-6 TER &amp; Divs"/>
      <sheetName val="28-6 Op Sub"/>
      <sheetName val="OLD State Finances Data"/>
    </sheetNames>
    <sheetDataSet>
      <sheetData sheetId="0">
        <row r="4">
          <cell r="AG4" t="str">
            <v xml:space="preserve"> </v>
          </cell>
        </row>
        <row r="5">
          <cell r="AG5" t="str">
            <v>Yes</v>
          </cell>
        </row>
        <row r="6">
          <cell r="AG6" t="str">
            <v>No</v>
          </cell>
        </row>
        <row r="7">
          <cell r="AG7" t="str">
            <v>Agg</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J109"/>
  <sheetViews>
    <sheetView workbookViewId="0"/>
  </sheetViews>
  <sheetFormatPr defaultRowHeight="14.25" x14ac:dyDescent="0.2"/>
  <cols>
    <col min="1" max="1" width="2.625" customWidth="1"/>
    <col min="2" max="2" width="16.25" customWidth="1"/>
    <col min="3" max="3" width="13.25" customWidth="1"/>
  </cols>
  <sheetData>
    <row r="3" spans="2:10" ht="15" x14ac:dyDescent="0.25">
      <c r="B3" s="48" t="s">
        <v>15</v>
      </c>
    </row>
    <row r="4" spans="2:10" x14ac:dyDescent="0.2">
      <c r="B4" s="335" t="s">
        <v>16</v>
      </c>
      <c r="C4" s="336"/>
      <c r="D4" s="336"/>
      <c r="E4" s="336"/>
      <c r="F4" s="336"/>
      <c r="G4" s="336"/>
      <c r="H4" s="336"/>
      <c r="I4" s="336"/>
      <c r="J4" s="337"/>
    </row>
    <row r="5" spans="2:10" x14ac:dyDescent="0.2">
      <c r="B5" s="338"/>
      <c r="C5" s="339"/>
      <c r="D5" s="339"/>
      <c r="E5" s="339"/>
      <c r="F5" s="339"/>
      <c r="G5" s="339"/>
      <c r="H5" s="339"/>
      <c r="I5" s="339"/>
      <c r="J5" s="340"/>
    </row>
    <row r="6" spans="2:10" x14ac:dyDescent="0.2">
      <c r="B6" s="338"/>
      <c r="C6" s="339"/>
      <c r="D6" s="339"/>
      <c r="E6" s="339"/>
      <c r="F6" s="339"/>
      <c r="G6" s="339"/>
      <c r="H6" s="339"/>
      <c r="I6" s="339"/>
      <c r="J6" s="340"/>
    </row>
    <row r="7" spans="2:10" x14ac:dyDescent="0.2">
      <c r="B7" s="338"/>
      <c r="C7" s="339"/>
      <c r="D7" s="339"/>
      <c r="E7" s="339"/>
      <c r="F7" s="339"/>
      <c r="G7" s="339"/>
      <c r="H7" s="339"/>
      <c r="I7" s="339"/>
      <c r="J7" s="340"/>
    </row>
    <row r="8" spans="2:10" x14ac:dyDescent="0.2">
      <c r="B8" s="341"/>
      <c r="C8" s="342"/>
      <c r="D8" s="342"/>
      <c r="E8" s="342"/>
      <c r="F8" s="342"/>
      <c r="G8" s="342"/>
      <c r="H8" s="342"/>
      <c r="I8" s="342"/>
      <c r="J8" s="343"/>
    </row>
    <row r="10" spans="2:10" x14ac:dyDescent="0.2">
      <c r="C10" s="45" t="s">
        <v>17</v>
      </c>
      <c r="D10" s="47">
        <f>'Table 8.1'!D46</f>
        <v>-1468.9</v>
      </c>
      <c r="E10" t="s">
        <v>18</v>
      </c>
      <c r="F10" s="49">
        <f>((D11*1000)-(D12*1000))-D10</f>
        <v>-9.9999999999909051E-2</v>
      </c>
      <c r="G10" s="50" t="str">
        <f>IF(F10=0,"chksm","NO")</f>
        <v>NO</v>
      </c>
    </row>
    <row r="11" spans="2:10" x14ac:dyDescent="0.2">
      <c r="C11" s="45" t="s">
        <v>19</v>
      </c>
      <c r="D11" s="47">
        <f>'Table 8.1'!D39/1000</f>
        <v>1.2870999999999999</v>
      </c>
      <c r="E11" t="s">
        <v>20</v>
      </c>
    </row>
    <row r="12" spans="2:10" x14ac:dyDescent="0.2">
      <c r="C12" s="45" t="s">
        <v>21</v>
      </c>
      <c r="D12" s="47">
        <f>'Table 8.1'!D43/1000</f>
        <v>2.7561</v>
      </c>
      <c r="E12" t="s">
        <v>20</v>
      </c>
      <c r="I12" s="60"/>
    </row>
    <row r="13" spans="2:10" x14ac:dyDescent="0.2">
      <c r="C13" s="45" t="s">
        <v>22</v>
      </c>
      <c r="D13" s="46">
        <f>'Table 8.1'!G46*100</f>
        <v>0</v>
      </c>
      <c r="E13" t="s">
        <v>23</v>
      </c>
    </row>
    <row r="14" spans="2:10" x14ac:dyDescent="0.2">
      <c r="C14" s="45"/>
    </row>
    <row r="15" spans="2:10" x14ac:dyDescent="0.2">
      <c r="C15" s="45"/>
    </row>
    <row r="16" spans="2:10" ht="15" x14ac:dyDescent="0.25">
      <c r="B16" s="48" t="s">
        <v>24</v>
      </c>
      <c r="C16" s="45"/>
    </row>
    <row r="17" spans="2:10" x14ac:dyDescent="0.2">
      <c r="B17" s="335" t="s">
        <v>25</v>
      </c>
      <c r="C17" s="336"/>
      <c r="D17" s="336"/>
      <c r="E17" s="336"/>
      <c r="F17" s="336"/>
      <c r="G17" s="336"/>
      <c r="H17" s="336"/>
      <c r="I17" s="336"/>
      <c r="J17" s="337"/>
    </row>
    <row r="18" spans="2:10" x14ac:dyDescent="0.2">
      <c r="B18" s="338"/>
      <c r="C18" s="339"/>
      <c r="D18" s="339"/>
      <c r="E18" s="339"/>
      <c r="F18" s="339"/>
      <c r="G18" s="339"/>
      <c r="H18" s="339"/>
      <c r="I18" s="339"/>
      <c r="J18" s="340"/>
    </row>
    <row r="19" spans="2:10" x14ac:dyDescent="0.2">
      <c r="B19" s="338"/>
      <c r="C19" s="339"/>
      <c r="D19" s="339"/>
      <c r="E19" s="339"/>
      <c r="F19" s="339"/>
      <c r="G19" s="339"/>
      <c r="H19" s="339"/>
      <c r="I19" s="339"/>
      <c r="J19" s="340"/>
    </row>
    <row r="20" spans="2:10" x14ac:dyDescent="0.2">
      <c r="B20" s="338"/>
      <c r="C20" s="339"/>
      <c r="D20" s="339"/>
      <c r="E20" s="339"/>
      <c r="F20" s="339"/>
      <c r="G20" s="339"/>
      <c r="H20" s="339"/>
      <c r="I20" s="339"/>
      <c r="J20" s="340"/>
    </row>
    <row r="21" spans="2:10" x14ac:dyDescent="0.2">
      <c r="B21" s="338"/>
      <c r="C21" s="339"/>
      <c r="D21" s="339"/>
      <c r="E21" s="339"/>
      <c r="F21" s="339"/>
      <c r="G21" s="339"/>
      <c r="H21" s="339"/>
      <c r="I21" s="339"/>
      <c r="J21" s="340"/>
    </row>
    <row r="22" spans="2:10" x14ac:dyDescent="0.2">
      <c r="B22" s="338"/>
      <c r="C22" s="339"/>
      <c r="D22" s="339"/>
      <c r="E22" s="339"/>
      <c r="F22" s="339"/>
      <c r="G22" s="339"/>
      <c r="H22" s="339"/>
      <c r="I22" s="339"/>
      <c r="J22" s="340"/>
    </row>
    <row r="23" spans="2:10" x14ac:dyDescent="0.2">
      <c r="B23" s="341"/>
      <c r="C23" s="342"/>
      <c r="D23" s="342"/>
      <c r="E23" s="342"/>
      <c r="F23" s="342"/>
      <c r="G23" s="342"/>
      <c r="H23" s="342"/>
      <c r="I23" s="342"/>
      <c r="J23" s="343"/>
    </row>
    <row r="25" spans="2:10" x14ac:dyDescent="0.2">
      <c r="C25" s="45" t="s">
        <v>26</v>
      </c>
      <c r="D25" s="47">
        <f>'Table 8.1'!D39/1000</f>
        <v>1.2870999999999999</v>
      </c>
      <c r="E25" t="s">
        <v>20</v>
      </c>
      <c r="F25" s="49">
        <f>(D25*1000)-(D26*1000)-SUM(D27:D28)</f>
        <v>-0.10000000000013642</v>
      </c>
      <c r="G25" s="50" t="str">
        <f>IF(F25=0,"chksm","NO")</f>
        <v>NO</v>
      </c>
    </row>
    <row r="26" spans="2:10" x14ac:dyDescent="0.2">
      <c r="C26" s="45" t="s">
        <v>27</v>
      </c>
      <c r="D26" s="47">
        <f>'Table 8.1'!D40/1000</f>
        <v>0.58750000000000002</v>
      </c>
      <c r="E26" t="s">
        <v>20</v>
      </c>
    </row>
    <row r="27" spans="2:10" x14ac:dyDescent="0.2">
      <c r="C27" s="45" t="s">
        <v>28</v>
      </c>
      <c r="D27" s="51">
        <f>'Table 8.1'!D41</f>
        <v>674</v>
      </c>
      <c r="E27" t="s">
        <v>18</v>
      </c>
    </row>
    <row r="28" spans="2:10" x14ac:dyDescent="0.2">
      <c r="C28" s="45" t="s">
        <v>29</v>
      </c>
      <c r="D28" s="51">
        <f>'Table 8.1'!D42</f>
        <v>25.7</v>
      </c>
      <c r="E28" t="s">
        <v>18</v>
      </c>
    </row>
    <row r="29" spans="2:10" x14ac:dyDescent="0.2">
      <c r="C29" s="45"/>
      <c r="D29" s="47"/>
    </row>
    <row r="30" spans="2:10" x14ac:dyDescent="0.2">
      <c r="C30" s="45" t="s">
        <v>30</v>
      </c>
      <c r="D30" s="51">
        <f>'Table 8.1'!F39</f>
        <v>0</v>
      </c>
      <c r="E30" t="s">
        <v>18</v>
      </c>
    </row>
    <row r="31" spans="2:10" x14ac:dyDescent="0.2">
      <c r="C31" s="45" t="s">
        <v>22</v>
      </c>
      <c r="D31" s="46">
        <f>'Table 8.1'!G39*100</f>
        <v>0</v>
      </c>
      <c r="E31" t="s">
        <v>23</v>
      </c>
    </row>
    <row r="32" spans="2:10" x14ac:dyDescent="0.2">
      <c r="C32" s="45"/>
    </row>
    <row r="33" spans="2:10" x14ac:dyDescent="0.2">
      <c r="C33" s="45"/>
    </row>
    <row r="34" spans="2:10" ht="15" x14ac:dyDescent="0.25">
      <c r="B34" s="48" t="s">
        <v>31</v>
      </c>
      <c r="C34" s="45"/>
    </row>
    <row r="35" spans="2:10" x14ac:dyDescent="0.2">
      <c r="B35" s="335" t="s">
        <v>32</v>
      </c>
      <c r="C35" s="336"/>
      <c r="D35" s="336"/>
      <c r="E35" s="336"/>
      <c r="F35" s="336"/>
      <c r="G35" s="336"/>
      <c r="H35" s="336"/>
      <c r="I35" s="336"/>
      <c r="J35" s="337"/>
    </row>
    <row r="36" spans="2:10" x14ac:dyDescent="0.2">
      <c r="B36" s="338"/>
      <c r="C36" s="339"/>
      <c r="D36" s="339"/>
      <c r="E36" s="339"/>
      <c r="F36" s="339"/>
      <c r="G36" s="339"/>
      <c r="H36" s="339"/>
      <c r="I36" s="339"/>
      <c r="J36" s="340"/>
    </row>
    <row r="37" spans="2:10" x14ac:dyDescent="0.2">
      <c r="B37" s="338"/>
      <c r="C37" s="339"/>
      <c r="D37" s="339"/>
      <c r="E37" s="339"/>
      <c r="F37" s="339"/>
      <c r="G37" s="339"/>
      <c r="H37" s="339"/>
      <c r="I37" s="339"/>
      <c r="J37" s="340"/>
    </row>
    <row r="38" spans="2:10" x14ac:dyDescent="0.2">
      <c r="B38" s="338"/>
      <c r="C38" s="339"/>
      <c r="D38" s="339"/>
      <c r="E38" s="339"/>
      <c r="F38" s="339"/>
      <c r="G38" s="339"/>
      <c r="H38" s="339"/>
      <c r="I38" s="339"/>
      <c r="J38" s="340"/>
    </row>
    <row r="39" spans="2:10" x14ac:dyDescent="0.2">
      <c r="B39" s="338"/>
      <c r="C39" s="339"/>
      <c r="D39" s="339"/>
      <c r="E39" s="339"/>
      <c r="F39" s="339"/>
      <c r="G39" s="339"/>
      <c r="H39" s="339"/>
      <c r="I39" s="339"/>
      <c r="J39" s="340"/>
    </row>
    <row r="40" spans="2:10" x14ac:dyDescent="0.2">
      <c r="B40" s="341"/>
      <c r="C40" s="342"/>
      <c r="D40" s="342"/>
      <c r="E40" s="342"/>
      <c r="F40" s="342"/>
      <c r="G40" s="342"/>
      <c r="H40" s="342"/>
      <c r="I40" s="342"/>
      <c r="J40" s="343"/>
    </row>
    <row r="41" spans="2:10" x14ac:dyDescent="0.2">
      <c r="C41" s="45"/>
    </row>
    <row r="42" spans="2:10" x14ac:dyDescent="0.2">
      <c r="C42" s="45" t="s">
        <v>33</v>
      </c>
      <c r="D42" s="47">
        <f>'Table 8.1'!D43/1000</f>
        <v>2.7561</v>
      </c>
      <c r="E42" t="s">
        <v>20</v>
      </c>
      <c r="F42" s="49">
        <f>(D42*1000)-D43-'Table 8.1'!B43</f>
        <v>-491.40000000000009</v>
      </c>
      <c r="G42" s="50" t="str">
        <f>IF(F42=0,"chksm","NO")</f>
        <v>NO</v>
      </c>
    </row>
    <row r="43" spans="2:10" x14ac:dyDescent="0.2">
      <c r="C43" s="45" t="s">
        <v>34</v>
      </c>
      <c r="D43" s="47">
        <f>'Table 8.1'!F43</f>
        <v>0</v>
      </c>
      <c r="E43" t="s">
        <v>18</v>
      </c>
    </row>
    <row r="44" spans="2:10" x14ac:dyDescent="0.2">
      <c r="C44" s="45" t="s">
        <v>22</v>
      </c>
      <c r="D44" s="47">
        <f>'Table 8.1'!G43*100</f>
        <v>0</v>
      </c>
      <c r="E44" t="s">
        <v>23</v>
      </c>
    </row>
    <row r="45" spans="2:10" x14ac:dyDescent="0.2">
      <c r="C45" s="45" t="s">
        <v>35</v>
      </c>
      <c r="D45" s="47" t="e">
        <f>'Table 8.6'!#REF!/1000</f>
        <v>#REF!</v>
      </c>
      <c r="E45" t="s">
        <v>20</v>
      </c>
    </row>
    <row r="46" spans="2:10" x14ac:dyDescent="0.2">
      <c r="C46" s="45" t="s">
        <v>36</v>
      </c>
      <c r="D46" s="47">
        <f>'Table 8.6'!D72</f>
        <v>509.2</v>
      </c>
      <c r="E46" t="s">
        <v>18</v>
      </c>
    </row>
    <row r="47" spans="2:10" x14ac:dyDescent="0.2">
      <c r="C47" s="45" t="s">
        <v>37</v>
      </c>
      <c r="D47" s="47">
        <f>'Table 8.6'!D61</f>
        <v>191.1</v>
      </c>
      <c r="E47" t="s">
        <v>18</v>
      </c>
    </row>
    <row r="48" spans="2:10" x14ac:dyDescent="0.2">
      <c r="C48" s="45"/>
    </row>
    <row r="49" spans="3:3" x14ac:dyDescent="0.2">
      <c r="C49" s="45"/>
    </row>
    <row r="50" spans="3:3" x14ac:dyDescent="0.2">
      <c r="C50" s="45"/>
    </row>
    <row r="51" spans="3:3" x14ac:dyDescent="0.2">
      <c r="C51" s="45"/>
    </row>
    <row r="52" spans="3:3" x14ac:dyDescent="0.2">
      <c r="C52" s="45"/>
    </row>
    <row r="53" spans="3:3" x14ac:dyDescent="0.2">
      <c r="C53" s="45"/>
    </row>
    <row r="54" spans="3:3" x14ac:dyDescent="0.2">
      <c r="C54" s="45"/>
    </row>
    <row r="55" spans="3:3" x14ac:dyDescent="0.2">
      <c r="C55" s="45"/>
    </row>
    <row r="56" spans="3:3" x14ac:dyDescent="0.2">
      <c r="C56" s="45"/>
    </row>
    <row r="57" spans="3:3" x14ac:dyDescent="0.2">
      <c r="C57" s="45"/>
    </row>
    <row r="58" spans="3:3" x14ac:dyDescent="0.2">
      <c r="C58" s="45"/>
    </row>
    <row r="59" spans="3:3" x14ac:dyDescent="0.2">
      <c r="C59" s="45"/>
    </row>
    <row r="60" spans="3:3" x14ac:dyDescent="0.2">
      <c r="C60" s="45"/>
    </row>
    <row r="61" spans="3:3" x14ac:dyDescent="0.2">
      <c r="C61" s="45"/>
    </row>
    <row r="62" spans="3:3" x14ac:dyDescent="0.2">
      <c r="C62" s="45"/>
    </row>
    <row r="63" spans="3:3" x14ac:dyDescent="0.2">
      <c r="C63" s="45"/>
    </row>
    <row r="64" spans="3:3" x14ac:dyDescent="0.2">
      <c r="C64" s="45"/>
    </row>
    <row r="65" spans="3:3" x14ac:dyDescent="0.2">
      <c r="C65" s="45"/>
    </row>
    <row r="66" spans="3:3" x14ac:dyDescent="0.2">
      <c r="C66" s="45"/>
    </row>
    <row r="67" spans="3:3" x14ac:dyDescent="0.2">
      <c r="C67" s="45"/>
    </row>
    <row r="68" spans="3:3" x14ac:dyDescent="0.2">
      <c r="C68" s="45"/>
    </row>
    <row r="69" spans="3:3" x14ac:dyDescent="0.2">
      <c r="C69" s="45"/>
    </row>
    <row r="70" spans="3:3" x14ac:dyDescent="0.2">
      <c r="C70" s="45"/>
    </row>
    <row r="71" spans="3:3" x14ac:dyDescent="0.2">
      <c r="C71" s="45"/>
    </row>
    <row r="72" spans="3:3" x14ac:dyDescent="0.2">
      <c r="C72" s="45"/>
    </row>
    <row r="73" spans="3:3" x14ac:dyDescent="0.2">
      <c r="C73" s="45"/>
    </row>
    <row r="74" spans="3:3" x14ac:dyDescent="0.2">
      <c r="C74" s="45"/>
    </row>
    <row r="75" spans="3:3" x14ac:dyDescent="0.2">
      <c r="C75" s="45"/>
    </row>
    <row r="76" spans="3:3" x14ac:dyDescent="0.2">
      <c r="C76" s="45"/>
    </row>
    <row r="77" spans="3:3" x14ac:dyDescent="0.2">
      <c r="C77" s="45"/>
    </row>
    <row r="78" spans="3:3" x14ac:dyDescent="0.2">
      <c r="C78" s="45"/>
    </row>
    <row r="79" spans="3:3" x14ac:dyDescent="0.2">
      <c r="C79" s="45"/>
    </row>
    <row r="80" spans="3:3" x14ac:dyDescent="0.2">
      <c r="C80" s="45"/>
    </row>
    <row r="81" spans="3:3" x14ac:dyDescent="0.2">
      <c r="C81" s="45"/>
    </row>
    <row r="82" spans="3:3" x14ac:dyDescent="0.2">
      <c r="C82" s="45"/>
    </row>
    <row r="83" spans="3:3" x14ac:dyDescent="0.2">
      <c r="C83" s="45"/>
    </row>
    <row r="84" spans="3:3" x14ac:dyDescent="0.2">
      <c r="C84" s="45"/>
    </row>
    <row r="85" spans="3:3" x14ac:dyDescent="0.2">
      <c r="C85" s="45"/>
    </row>
    <row r="86" spans="3:3" x14ac:dyDescent="0.2">
      <c r="C86" s="45"/>
    </row>
    <row r="87" spans="3:3" x14ac:dyDescent="0.2">
      <c r="C87" s="45"/>
    </row>
    <row r="88" spans="3:3" x14ac:dyDescent="0.2">
      <c r="C88" s="45"/>
    </row>
    <row r="89" spans="3:3" x14ac:dyDescent="0.2">
      <c r="C89" s="45"/>
    </row>
    <row r="90" spans="3:3" x14ac:dyDescent="0.2">
      <c r="C90" s="45"/>
    </row>
    <row r="91" spans="3:3" x14ac:dyDescent="0.2">
      <c r="C91" s="45"/>
    </row>
    <row r="92" spans="3:3" x14ac:dyDescent="0.2">
      <c r="C92" s="45"/>
    </row>
    <row r="93" spans="3:3" x14ac:dyDescent="0.2">
      <c r="C93" s="45"/>
    </row>
    <row r="94" spans="3:3" x14ac:dyDescent="0.2">
      <c r="C94" s="45"/>
    </row>
    <row r="95" spans="3:3" x14ac:dyDescent="0.2">
      <c r="C95" s="45"/>
    </row>
    <row r="96" spans="3:3" x14ac:dyDescent="0.2">
      <c r="C96" s="45"/>
    </row>
    <row r="97" spans="3:3" x14ac:dyDescent="0.2">
      <c r="C97" s="45"/>
    </row>
    <row r="98" spans="3:3" x14ac:dyDescent="0.2">
      <c r="C98" s="45"/>
    </row>
    <row r="99" spans="3:3" x14ac:dyDescent="0.2">
      <c r="C99" s="45"/>
    </row>
    <row r="100" spans="3:3" x14ac:dyDescent="0.2">
      <c r="C100" s="45"/>
    </row>
    <row r="101" spans="3:3" x14ac:dyDescent="0.2">
      <c r="C101" s="45"/>
    </row>
    <row r="102" spans="3:3" x14ac:dyDescent="0.2">
      <c r="C102" s="45"/>
    </row>
    <row r="103" spans="3:3" x14ac:dyDescent="0.2">
      <c r="C103" s="45"/>
    </row>
    <row r="104" spans="3:3" x14ac:dyDescent="0.2">
      <c r="C104" s="45"/>
    </row>
    <row r="105" spans="3:3" x14ac:dyDescent="0.2">
      <c r="C105" s="45"/>
    </row>
    <row r="106" spans="3:3" x14ac:dyDescent="0.2">
      <c r="C106" s="45"/>
    </row>
    <row r="107" spans="3:3" x14ac:dyDescent="0.2">
      <c r="C107" s="45"/>
    </row>
    <row r="108" spans="3:3" x14ac:dyDescent="0.2">
      <c r="C108" s="45"/>
    </row>
    <row r="109" spans="3:3" x14ac:dyDescent="0.2">
      <c r="C109" s="45"/>
    </row>
  </sheetData>
  <mergeCells count="3">
    <mergeCell ref="B4:J8"/>
    <mergeCell ref="B17:J23"/>
    <mergeCell ref="B35:J40"/>
  </mergeCells>
  <pageMargins left="0.7" right="0.7" top="0.75" bottom="0.75" header="0.3" footer="0.3"/>
  <pageSetup paperSize="9" scale="8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pageSetUpPr fitToPage="1"/>
  </sheetPr>
  <dimension ref="A1:E24"/>
  <sheetViews>
    <sheetView zoomScaleNormal="100" workbookViewId="0"/>
  </sheetViews>
  <sheetFormatPr defaultRowHeight="14.25" x14ac:dyDescent="0.2"/>
  <cols>
    <col min="1" max="1" width="52.625" style="150" customWidth="1"/>
    <col min="2" max="5" width="8.625" style="150" customWidth="1"/>
    <col min="6" max="16384" width="9" style="150"/>
  </cols>
  <sheetData>
    <row r="1" spans="1:5" x14ac:dyDescent="0.2">
      <c r="A1" s="101" t="s">
        <v>167</v>
      </c>
      <c r="E1" s="166"/>
    </row>
    <row r="2" spans="1:5" s="149" customFormat="1" x14ac:dyDescent="0.2">
      <c r="A2" s="356" t="s">
        <v>348</v>
      </c>
      <c r="B2" s="356"/>
      <c r="C2" s="356"/>
      <c r="D2" s="356"/>
      <c r="E2" s="356"/>
    </row>
    <row r="3" spans="1:5" s="149" customFormat="1" ht="11.25" customHeight="1" x14ac:dyDescent="0.2">
      <c r="A3" s="167"/>
      <c r="B3" s="232" t="s">
        <v>41</v>
      </c>
      <c r="C3" s="204" t="s">
        <v>71</v>
      </c>
      <c r="D3" s="204" t="s">
        <v>72</v>
      </c>
      <c r="E3" s="204" t="s">
        <v>73</v>
      </c>
    </row>
    <row r="4" spans="1:5" s="149" customFormat="1" ht="11.25" customHeight="1" x14ac:dyDescent="0.2">
      <c r="A4" s="169"/>
      <c r="B4" s="232" t="s">
        <v>23</v>
      </c>
      <c r="C4" s="204" t="s">
        <v>23</v>
      </c>
      <c r="D4" s="204" t="s">
        <v>23</v>
      </c>
      <c r="E4" s="204" t="s">
        <v>23</v>
      </c>
    </row>
    <row r="5" spans="1:5" s="149" customFormat="1" ht="8.1" customHeight="1" x14ac:dyDescent="0.2">
      <c r="A5" s="169"/>
      <c r="B5" s="191"/>
      <c r="C5" s="168"/>
      <c r="D5" s="168"/>
      <c r="E5" s="168"/>
    </row>
    <row r="6" spans="1:5" s="149" customFormat="1" x14ac:dyDescent="0.2">
      <c r="A6" s="170" t="s">
        <v>168</v>
      </c>
      <c r="B6" s="191"/>
      <c r="C6" s="168"/>
      <c r="D6" s="168"/>
      <c r="E6" s="168"/>
    </row>
    <row r="7" spans="1:5" s="149" customFormat="1" ht="11.25" customHeight="1" x14ac:dyDescent="0.2">
      <c r="A7" s="171" t="s">
        <v>169</v>
      </c>
      <c r="B7" s="201">
        <v>1.75</v>
      </c>
      <c r="C7" s="172">
        <v>1.75</v>
      </c>
      <c r="D7" s="173">
        <v>2</v>
      </c>
      <c r="E7" s="173">
        <v>2</v>
      </c>
    </row>
    <row r="8" spans="1:5" s="149" customFormat="1" ht="11.25" customHeight="1" x14ac:dyDescent="0.2">
      <c r="A8" s="171" t="s">
        <v>170</v>
      </c>
      <c r="B8" s="201">
        <v>1.75</v>
      </c>
      <c r="C8" s="172">
        <v>1.75</v>
      </c>
      <c r="D8" s="173">
        <v>2</v>
      </c>
      <c r="E8" s="173">
        <v>2</v>
      </c>
    </row>
    <row r="9" spans="1:5" s="149" customFormat="1" ht="11.25" customHeight="1" x14ac:dyDescent="0.2">
      <c r="A9" s="171" t="s">
        <v>171</v>
      </c>
      <c r="B9" s="201">
        <v>1.75</v>
      </c>
      <c r="C9" s="172">
        <v>1.75</v>
      </c>
      <c r="D9" s="173">
        <v>2</v>
      </c>
      <c r="E9" s="173">
        <v>2</v>
      </c>
    </row>
    <row r="10" spans="1:5" s="149" customFormat="1" ht="11.25" customHeight="1" x14ac:dyDescent="0.2">
      <c r="A10" s="171" t="s">
        <v>172</v>
      </c>
      <c r="B10" s="201">
        <v>1.75</v>
      </c>
      <c r="C10" s="172">
        <v>1.75</v>
      </c>
      <c r="D10" s="173">
        <v>2</v>
      </c>
      <c r="E10" s="173">
        <v>2</v>
      </c>
    </row>
    <row r="11" spans="1:5" s="149" customFormat="1" ht="11.25" customHeight="1" x14ac:dyDescent="0.2">
      <c r="A11" s="171" t="s">
        <v>173</v>
      </c>
      <c r="B11" s="201">
        <v>1.75</v>
      </c>
      <c r="C11" s="172">
        <v>1.75</v>
      </c>
      <c r="D11" s="173">
        <v>2</v>
      </c>
      <c r="E11" s="173">
        <v>2</v>
      </c>
    </row>
    <row r="12" spans="1:5" s="149" customFormat="1" ht="11.25" customHeight="1" x14ac:dyDescent="0.2">
      <c r="A12" s="171" t="s">
        <v>174</v>
      </c>
      <c r="B12" s="201">
        <v>1.75</v>
      </c>
      <c r="C12" s="172">
        <v>1.75</v>
      </c>
      <c r="D12" s="173">
        <v>2</v>
      </c>
      <c r="E12" s="173">
        <v>2</v>
      </c>
    </row>
    <row r="13" spans="1:5" s="149" customFormat="1" ht="11.25" customHeight="1" x14ac:dyDescent="0.2">
      <c r="A13" s="171" t="s">
        <v>175</v>
      </c>
      <c r="B13" s="201">
        <v>1.75</v>
      </c>
      <c r="C13" s="172">
        <v>1.75</v>
      </c>
      <c r="D13" s="173">
        <v>2</v>
      </c>
      <c r="E13" s="173">
        <v>2</v>
      </c>
    </row>
    <row r="14" spans="1:5" s="149" customFormat="1" ht="11.25" customHeight="1" x14ac:dyDescent="0.2">
      <c r="A14" s="171" t="s">
        <v>176</v>
      </c>
      <c r="B14" s="201">
        <v>2.27</v>
      </c>
      <c r="C14" s="172">
        <f>B14</f>
        <v>2.27</v>
      </c>
      <c r="D14" s="172">
        <f>C14</f>
        <v>2.27</v>
      </c>
      <c r="E14" s="172">
        <f>C14</f>
        <v>2.27</v>
      </c>
    </row>
    <row r="15" spans="1:5" s="149" customFormat="1" ht="11.25" customHeight="1" x14ac:dyDescent="0.2">
      <c r="A15" s="171" t="s">
        <v>177</v>
      </c>
      <c r="B15" s="201">
        <v>3.77</v>
      </c>
      <c r="C15" s="172">
        <f>B15</f>
        <v>3.77</v>
      </c>
      <c r="D15" s="172">
        <f t="shared" ref="D15:E15" si="0">C15</f>
        <v>3.77</v>
      </c>
      <c r="E15" s="172">
        <f t="shared" si="0"/>
        <v>3.77</v>
      </c>
    </row>
    <row r="16" spans="1:5" s="149" customFormat="1" ht="11.25" customHeight="1" x14ac:dyDescent="0.2">
      <c r="A16" s="171" t="s">
        <v>178</v>
      </c>
      <c r="B16" s="201">
        <v>3.03</v>
      </c>
      <c r="C16" s="172">
        <v>3.03</v>
      </c>
      <c r="D16" s="172">
        <f>C16</f>
        <v>3.03</v>
      </c>
      <c r="E16" s="172">
        <f>D16</f>
        <v>3.03</v>
      </c>
    </row>
    <row r="17" spans="1:5" s="149" customFormat="1" ht="11.25" customHeight="1" x14ac:dyDescent="0.2">
      <c r="A17" s="171" t="s">
        <v>179</v>
      </c>
      <c r="B17" s="201">
        <v>5.9</v>
      </c>
      <c r="C17" s="172">
        <f>B17</f>
        <v>5.9</v>
      </c>
      <c r="D17" s="172">
        <f t="shared" ref="D17:E17" si="1">C17</f>
        <v>5.9</v>
      </c>
      <c r="E17" s="172">
        <f t="shared" si="1"/>
        <v>5.9</v>
      </c>
    </row>
    <row r="18" spans="1:5" s="149" customFormat="1" ht="8.1" customHeight="1" x14ac:dyDescent="0.2">
      <c r="A18" s="145"/>
      <c r="B18" s="191"/>
      <c r="C18" s="168"/>
      <c r="D18" s="168"/>
      <c r="E18" s="168"/>
    </row>
    <row r="19" spans="1:5" s="149" customFormat="1" x14ac:dyDescent="0.2">
      <c r="A19" s="174" t="s">
        <v>180</v>
      </c>
      <c r="B19" s="191"/>
      <c r="C19" s="168"/>
      <c r="D19" s="168"/>
      <c r="E19" s="168"/>
    </row>
    <row r="20" spans="1:5" ht="11.25" customHeight="1" x14ac:dyDescent="0.2">
      <c r="A20" s="109" t="s">
        <v>181</v>
      </c>
      <c r="B20" s="100">
        <v>-3.45</v>
      </c>
      <c r="C20" s="175">
        <v>-3.45</v>
      </c>
      <c r="D20" s="175">
        <f>C20</f>
        <v>-3.45</v>
      </c>
      <c r="E20" s="175">
        <f>D20</f>
        <v>-3.45</v>
      </c>
    </row>
    <row r="21" spans="1:5" ht="11.25" customHeight="1" x14ac:dyDescent="0.2">
      <c r="A21" s="109" t="s">
        <v>182</v>
      </c>
      <c r="B21" s="100">
        <v>-0.91</v>
      </c>
      <c r="C21" s="175">
        <v>-0.91</v>
      </c>
      <c r="D21" s="175">
        <f>C21</f>
        <v>-0.91</v>
      </c>
      <c r="E21" s="175">
        <f>D21</f>
        <v>-0.91</v>
      </c>
    </row>
    <row r="22" spans="1:5" ht="11.25" customHeight="1" x14ac:dyDescent="0.2">
      <c r="A22" s="176"/>
      <c r="B22" s="175"/>
      <c r="C22" s="175"/>
      <c r="D22" s="175"/>
      <c r="E22" s="175"/>
    </row>
    <row r="23" spans="1:5" x14ac:dyDescent="0.2">
      <c r="A23" s="305" t="s">
        <v>183</v>
      </c>
      <c r="B23" s="305"/>
      <c r="C23" s="305"/>
      <c r="D23" s="305"/>
      <c r="E23" s="305"/>
    </row>
    <row r="24" spans="1:5" x14ac:dyDescent="0.2">
      <c r="A24" s="333" t="s">
        <v>184</v>
      </c>
      <c r="B24" s="334"/>
      <c r="C24" s="334"/>
      <c r="D24" s="334"/>
      <c r="E24" s="334"/>
    </row>
  </sheetData>
  <mergeCells count="1">
    <mergeCell ref="A2:E2"/>
  </mergeCells>
  <pageMargins left="0.7" right="0.7" top="0.75" bottom="0.75"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dimension ref="A1:D40"/>
  <sheetViews>
    <sheetView workbookViewId="0"/>
  </sheetViews>
  <sheetFormatPr defaultRowHeight="14.25" x14ac:dyDescent="0.2"/>
  <cols>
    <col min="1" max="1" width="33.625" style="150" customWidth="1"/>
    <col min="2" max="2" width="10.625" style="150" customWidth="1"/>
    <col min="3" max="3" width="10" style="150" customWidth="1"/>
    <col min="4" max="4" width="9.125" style="150" customWidth="1"/>
    <col min="5" max="16384" width="9" style="150"/>
  </cols>
  <sheetData>
    <row r="1" spans="1:4" x14ac:dyDescent="0.2">
      <c r="A1" s="101" t="s">
        <v>185</v>
      </c>
      <c r="D1" s="166"/>
    </row>
    <row r="2" spans="1:4" x14ac:dyDescent="0.2">
      <c r="A2" s="351" t="s">
        <v>314</v>
      </c>
      <c r="B2" s="351"/>
      <c r="C2" s="351"/>
      <c r="D2" s="351"/>
    </row>
    <row r="3" spans="1:4" ht="11.25" customHeight="1" x14ac:dyDescent="0.2">
      <c r="A3" s="169"/>
      <c r="B3" s="233" t="s">
        <v>40</v>
      </c>
      <c r="C3" s="234" t="s">
        <v>41</v>
      </c>
      <c r="D3" s="235" t="s">
        <v>186</v>
      </c>
    </row>
    <row r="4" spans="1:4" ht="11.25" customHeight="1" x14ac:dyDescent="0.2">
      <c r="A4" s="202" t="s">
        <v>187</v>
      </c>
      <c r="B4" s="213"/>
      <c r="C4" s="236"/>
      <c r="D4" s="204"/>
    </row>
    <row r="5" spans="1:4" ht="8.1" customHeight="1" x14ac:dyDescent="0.2">
      <c r="A5" s="204"/>
      <c r="B5" s="203"/>
      <c r="C5" s="215"/>
      <c r="D5" s="168"/>
    </row>
    <row r="6" spans="1:4" ht="11.25" customHeight="1" x14ac:dyDescent="0.2">
      <c r="A6" s="205" t="s">
        <v>188</v>
      </c>
      <c r="B6" s="203"/>
      <c r="C6" s="215"/>
      <c r="D6" s="168"/>
    </row>
    <row r="7" spans="1:4" ht="11.25" customHeight="1" x14ac:dyDescent="0.2">
      <c r="A7" s="206" t="s">
        <v>189</v>
      </c>
      <c r="B7" s="207">
        <v>264.35000000000002</v>
      </c>
      <c r="C7" s="216">
        <v>268.98</v>
      </c>
      <c r="D7" s="208">
        <v>1.75</v>
      </c>
    </row>
    <row r="8" spans="1:4" ht="11.25" customHeight="1" x14ac:dyDescent="0.2">
      <c r="A8" s="209" t="s">
        <v>190</v>
      </c>
      <c r="B8" s="207"/>
      <c r="C8" s="216">
        <v>0</v>
      </c>
      <c r="D8" s="208"/>
    </row>
    <row r="9" spans="1:4" ht="11.25" customHeight="1" x14ac:dyDescent="0.2">
      <c r="A9" s="206" t="s">
        <v>191</v>
      </c>
      <c r="B9" s="176">
        <v>182.7</v>
      </c>
      <c r="C9" s="217">
        <v>185.9</v>
      </c>
      <c r="D9" s="208">
        <v>1.7515051997810713</v>
      </c>
    </row>
    <row r="10" spans="1:4" ht="11.25" customHeight="1" x14ac:dyDescent="0.2">
      <c r="A10" s="206" t="s">
        <v>192</v>
      </c>
      <c r="B10" s="176">
        <v>243.4</v>
      </c>
      <c r="C10" s="217">
        <v>247.7</v>
      </c>
      <c r="D10" s="208">
        <v>1.7515051997810713</v>
      </c>
    </row>
    <row r="11" spans="1:4" ht="11.25" customHeight="1" x14ac:dyDescent="0.2">
      <c r="A11" s="206" t="s">
        <v>193</v>
      </c>
      <c r="B11" s="176">
        <v>455.3</v>
      </c>
      <c r="C11" s="217">
        <v>463.3</v>
      </c>
      <c r="D11" s="208">
        <v>1.7515051997810713</v>
      </c>
    </row>
    <row r="12" spans="1:4" ht="8.1" customHeight="1" x14ac:dyDescent="0.2">
      <c r="A12" s="206"/>
      <c r="B12" s="172"/>
      <c r="C12" s="201"/>
      <c r="D12" s="208"/>
    </row>
    <row r="13" spans="1:4" ht="11.25" customHeight="1" x14ac:dyDescent="0.2">
      <c r="A13" s="205" t="s">
        <v>349</v>
      </c>
      <c r="B13" s="203"/>
      <c r="C13" s="215"/>
      <c r="D13" s="208"/>
    </row>
    <row r="14" spans="1:4" ht="11.25" customHeight="1" x14ac:dyDescent="0.2">
      <c r="A14" s="206" t="s">
        <v>194</v>
      </c>
      <c r="B14" s="210">
        <v>5.17</v>
      </c>
      <c r="C14" s="218">
        <v>5.1349999999999998</v>
      </c>
      <c r="D14" s="208">
        <v>1.75</v>
      </c>
    </row>
    <row r="15" spans="1:4" ht="11.25" customHeight="1" x14ac:dyDescent="0.2">
      <c r="A15" s="206" t="s">
        <v>195</v>
      </c>
      <c r="B15" s="210">
        <v>3.8170000000000002</v>
      </c>
      <c r="C15" s="218">
        <v>3.7909999999999999</v>
      </c>
      <c r="D15" s="208">
        <v>1.75</v>
      </c>
    </row>
    <row r="16" spans="1:4" ht="11.25" customHeight="1" x14ac:dyDescent="0.2">
      <c r="A16" s="206"/>
      <c r="B16" s="211"/>
      <c r="C16" s="219"/>
      <c r="D16" s="208"/>
    </row>
    <row r="17" spans="1:4" ht="11.25" customHeight="1" x14ac:dyDescent="0.2">
      <c r="A17" s="205" t="s">
        <v>196</v>
      </c>
      <c r="B17" s="211"/>
      <c r="C17" s="219"/>
      <c r="D17" s="208"/>
    </row>
    <row r="18" spans="1:4" ht="11.25" customHeight="1" x14ac:dyDescent="0.2">
      <c r="A18" s="206" t="s">
        <v>350</v>
      </c>
      <c r="B18" s="210">
        <v>0.64900000000000002</v>
      </c>
      <c r="C18" s="218">
        <v>0.64600000000000002</v>
      </c>
      <c r="D18" s="208">
        <v>1.75</v>
      </c>
    </row>
    <row r="19" spans="1:4" ht="8.1" customHeight="1" x14ac:dyDescent="0.2">
      <c r="A19" s="206"/>
      <c r="B19" s="203"/>
      <c r="C19" s="215"/>
      <c r="D19" s="130"/>
    </row>
    <row r="20" spans="1:4" ht="11.25" customHeight="1" x14ac:dyDescent="0.2">
      <c r="A20" s="212" t="s">
        <v>197</v>
      </c>
      <c r="B20" s="203"/>
      <c r="C20" s="215"/>
      <c r="D20" s="130"/>
    </row>
    <row r="21" spans="1:4" ht="8.1" customHeight="1" x14ac:dyDescent="0.2">
      <c r="A21" s="213"/>
      <c r="B21" s="203"/>
      <c r="C21" s="215"/>
      <c r="D21" s="130"/>
    </row>
    <row r="22" spans="1:4" ht="11.25" customHeight="1" x14ac:dyDescent="0.2">
      <c r="A22" s="205" t="s">
        <v>188</v>
      </c>
      <c r="B22" s="203"/>
      <c r="C22" s="215"/>
      <c r="D22" s="130"/>
    </row>
    <row r="23" spans="1:4" ht="11.25" customHeight="1" x14ac:dyDescent="0.2">
      <c r="A23" s="206" t="s">
        <v>189</v>
      </c>
      <c r="B23" s="176">
        <v>278.89999999999998</v>
      </c>
      <c r="C23" s="217">
        <v>285.8</v>
      </c>
      <c r="D23" s="130">
        <v>2.4740050197203423</v>
      </c>
    </row>
    <row r="24" spans="1:4" ht="11.25" customHeight="1" x14ac:dyDescent="0.2">
      <c r="A24" s="296" t="s">
        <v>198</v>
      </c>
      <c r="B24" s="176">
        <v>278.89999999999998</v>
      </c>
      <c r="C24" s="217">
        <v>285.8</v>
      </c>
      <c r="D24" s="130">
        <v>2.4740050197203423</v>
      </c>
    </row>
    <row r="25" spans="1:4" ht="11.25" customHeight="1" x14ac:dyDescent="0.2">
      <c r="A25" s="206" t="s">
        <v>199</v>
      </c>
      <c r="B25" s="176">
        <v>258.10000000000002</v>
      </c>
      <c r="C25" s="217">
        <v>264.60000000000002</v>
      </c>
      <c r="D25" s="130">
        <v>2.5184037194885702</v>
      </c>
    </row>
    <row r="26" spans="1:4" ht="8.1" customHeight="1" x14ac:dyDescent="0.2">
      <c r="A26" s="206"/>
      <c r="B26" s="207"/>
      <c r="C26" s="216"/>
      <c r="D26" s="130"/>
    </row>
    <row r="27" spans="1:4" ht="11.25" customHeight="1" x14ac:dyDescent="0.2">
      <c r="A27" s="205" t="s">
        <v>200</v>
      </c>
      <c r="B27" s="207"/>
      <c r="C27" s="216"/>
      <c r="D27" s="130"/>
    </row>
    <row r="28" spans="1:4" ht="11.25" customHeight="1" x14ac:dyDescent="0.2">
      <c r="A28" s="206" t="s">
        <v>201</v>
      </c>
      <c r="B28" s="214">
        <v>1046.71</v>
      </c>
      <c r="C28" s="220">
        <v>1072.8800000000001</v>
      </c>
      <c r="D28" s="130">
        <v>2.5002149592532863</v>
      </c>
    </row>
    <row r="29" spans="1:4" ht="11.25" customHeight="1" x14ac:dyDescent="0.2">
      <c r="A29" s="206" t="s">
        <v>202</v>
      </c>
      <c r="B29" s="176">
        <v>384.6</v>
      </c>
      <c r="C29" s="217">
        <v>394.2</v>
      </c>
      <c r="D29" s="130">
        <v>2.496099843993751</v>
      </c>
    </row>
    <row r="30" spans="1:4" ht="11.25" customHeight="1" x14ac:dyDescent="0.2">
      <c r="A30" s="206"/>
      <c r="B30" s="203"/>
      <c r="C30" s="215"/>
      <c r="D30" s="130"/>
    </row>
    <row r="31" spans="1:4" ht="11.25" customHeight="1" x14ac:dyDescent="0.2">
      <c r="A31" s="205" t="s">
        <v>196</v>
      </c>
      <c r="B31" s="203"/>
      <c r="C31" s="215"/>
      <c r="D31" s="130"/>
    </row>
    <row r="32" spans="1:4" ht="11.25" customHeight="1" x14ac:dyDescent="0.2">
      <c r="A32" s="206" t="s">
        <v>203</v>
      </c>
      <c r="B32" s="176">
        <v>0.36599999999999999</v>
      </c>
      <c r="C32" s="217">
        <v>0.36299999999999999</v>
      </c>
      <c r="D32" s="130">
        <v>2.5</v>
      </c>
    </row>
    <row r="33" spans="1:4" x14ac:dyDescent="0.2">
      <c r="A33" s="176"/>
      <c r="B33" s="175"/>
      <c r="C33" s="175"/>
      <c r="D33" s="175"/>
    </row>
    <row r="34" spans="1:4" ht="22.5" customHeight="1" x14ac:dyDescent="0.2">
      <c r="A34" s="357" t="s">
        <v>204</v>
      </c>
      <c r="B34" s="357"/>
      <c r="C34" s="357"/>
      <c r="D34" s="357"/>
    </row>
    <row r="35" spans="1:4" x14ac:dyDescent="0.2">
      <c r="A35" s="357" t="s">
        <v>205</v>
      </c>
      <c r="B35" s="357"/>
      <c r="C35" s="357"/>
      <c r="D35" s="357"/>
    </row>
    <row r="36" spans="1:4" x14ac:dyDescent="0.2">
      <c r="A36" s="358" t="s">
        <v>224</v>
      </c>
      <c r="B36" s="358"/>
      <c r="C36" s="358"/>
      <c r="D36" s="358"/>
    </row>
    <row r="37" spans="1:4" x14ac:dyDescent="0.2">
      <c r="A37" s="357" t="s">
        <v>206</v>
      </c>
      <c r="B37" s="357"/>
      <c r="C37" s="357"/>
      <c r="D37" s="357"/>
    </row>
    <row r="38" spans="1:4" x14ac:dyDescent="0.2">
      <c r="A38" s="357" t="s">
        <v>207</v>
      </c>
      <c r="B38" s="357"/>
      <c r="C38" s="357"/>
      <c r="D38" s="357"/>
    </row>
    <row r="39" spans="1:4" x14ac:dyDescent="0.2">
      <c r="A39" s="357" t="s">
        <v>208</v>
      </c>
      <c r="B39" s="357"/>
      <c r="C39" s="357"/>
      <c r="D39" s="357"/>
    </row>
    <row r="40" spans="1:4" x14ac:dyDescent="0.2">
      <c r="A40" s="357" t="s">
        <v>209</v>
      </c>
      <c r="B40" s="357"/>
      <c r="C40" s="357"/>
      <c r="D40" s="357"/>
    </row>
  </sheetData>
  <mergeCells count="8">
    <mergeCell ref="A39:D39"/>
    <mergeCell ref="A40:D40"/>
    <mergeCell ref="A2:D2"/>
    <mergeCell ref="A34:D34"/>
    <mergeCell ref="A35:D35"/>
    <mergeCell ref="A36:D36"/>
    <mergeCell ref="A38:D38"/>
    <mergeCell ref="A37:D37"/>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4">
    <pageSetUpPr fitToPage="1"/>
  </sheetPr>
  <dimension ref="A1:F19"/>
  <sheetViews>
    <sheetView workbookViewId="0"/>
  </sheetViews>
  <sheetFormatPr defaultRowHeight="14.25" x14ac:dyDescent="0.2"/>
  <cols>
    <col min="1" max="1" width="33.25" style="150" customWidth="1"/>
    <col min="2" max="4" width="12.625" style="150" customWidth="1"/>
    <col min="5" max="5" width="3.625" style="150" customWidth="1"/>
    <col min="6" max="6" width="9.625" style="150" customWidth="1"/>
    <col min="7" max="16384" width="9" style="150"/>
  </cols>
  <sheetData>
    <row r="1" spans="1:6" x14ac:dyDescent="0.2">
      <c r="A1" s="101" t="s">
        <v>210</v>
      </c>
      <c r="B1" s="152"/>
      <c r="C1" s="152"/>
      <c r="D1" s="152"/>
      <c r="E1" s="152"/>
      <c r="F1" s="151"/>
    </row>
    <row r="2" spans="1:6" s="149" customFormat="1" x14ac:dyDescent="0.2">
      <c r="A2" s="359" t="s">
        <v>244</v>
      </c>
      <c r="B2" s="359"/>
      <c r="C2" s="359"/>
      <c r="D2" s="359"/>
      <c r="E2" s="359"/>
      <c r="F2" s="359"/>
    </row>
    <row r="3" spans="1:6" s="149" customFormat="1" ht="36.75" customHeight="1" x14ac:dyDescent="0.2">
      <c r="A3" s="247"/>
      <c r="B3" s="223" t="s">
        <v>40</v>
      </c>
      <c r="C3" s="223" t="s">
        <v>245</v>
      </c>
      <c r="D3" s="223" t="s">
        <v>246</v>
      </c>
      <c r="E3" s="223"/>
      <c r="F3" s="224" t="s">
        <v>247</v>
      </c>
    </row>
    <row r="4" spans="1:6" s="149" customFormat="1" x14ac:dyDescent="0.2">
      <c r="A4" s="147" t="s">
        <v>315</v>
      </c>
      <c r="B4" s="146"/>
      <c r="C4" s="146"/>
      <c r="D4" s="146"/>
      <c r="E4" s="146"/>
      <c r="F4" s="221"/>
    </row>
    <row r="5" spans="1:6" s="149" customFormat="1" ht="11.25" customHeight="1" x14ac:dyDescent="0.2">
      <c r="A5" s="145" t="s">
        <v>211</v>
      </c>
      <c r="B5" s="144">
        <v>2.2000000000000002</v>
      </c>
      <c r="C5" s="144" t="s">
        <v>51</v>
      </c>
      <c r="D5" s="143">
        <v>0</v>
      </c>
      <c r="E5" s="148"/>
      <c r="F5" s="222">
        <v>2.2000000000000002</v>
      </c>
    </row>
    <row r="6" spans="1:6" s="149" customFormat="1" ht="11.25" customHeight="1" x14ac:dyDescent="0.2">
      <c r="A6" s="145" t="s">
        <v>212</v>
      </c>
      <c r="B6" s="144">
        <v>3.2</v>
      </c>
      <c r="C6" s="144" t="s">
        <v>51</v>
      </c>
      <c r="D6" s="143">
        <v>0</v>
      </c>
      <c r="E6" s="148"/>
      <c r="F6" s="222">
        <v>3.2</v>
      </c>
    </row>
    <row r="7" spans="1:6" s="149" customFormat="1" ht="11.25" customHeight="1" x14ac:dyDescent="0.2">
      <c r="A7" s="145" t="s">
        <v>213</v>
      </c>
      <c r="B7" s="144">
        <v>4.9000000000000004</v>
      </c>
      <c r="C7" s="144" t="s">
        <v>51</v>
      </c>
      <c r="D7" s="143">
        <v>0</v>
      </c>
      <c r="E7" s="148"/>
      <c r="F7" s="222">
        <v>4.9000000000000004</v>
      </c>
    </row>
    <row r="8" spans="1:6" s="149" customFormat="1" ht="11.25" customHeight="1" x14ac:dyDescent="0.2">
      <c r="A8" s="145" t="s">
        <v>214</v>
      </c>
      <c r="B8" s="144">
        <v>5.8</v>
      </c>
      <c r="C8" s="144">
        <v>-0.9</v>
      </c>
      <c r="D8" s="143">
        <v>-15.517241379310345</v>
      </c>
      <c r="E8" s="148"/>
      <c r="F8" s="222">
        <v>4.8999999999999995</v>
      </c>
    </row>
    <row r="9" spans="1:6" s="149" customFormat="1" ht="11.25" customHeight="1" x14ac:dyDescent="0.2">
      <c r="A9" s="145" t="s">
        <v>215</v>
      </c>
      <c r="B9" s="144">
        <v>6.9</v>
      </c>
      <c r="C9" s="144">
        <v>-2</v>
      </c>
      <c r="D9" s="143">
        <v>-28.985507246376812</v>
      </c>
      <c r="E9" s="148"/>
      <c r="F9" s="222">
        <v>4.9000000000000004</v>
      </c>
    </row>
    <row r="10" spans="1:6" s="149" customFormat="1" ht="11.25" customHeight="1" x14ac:dyDescent="0.2">
      <c r="A10" s="145" t="s">
        <v>216</v>
      </c>
      <c r="B10" s="144">
        <v>8.5</v>
      </c>
      <c r="C10" s="144">
        <v>-3.6</v>
      </c>
      <c r="D10" s="143">
        <v>-42.352941176470587</v>
      </c>
      <c r="E10" s="148"/>
      <c r="F10" s="222">
        <v>4.9000000000000004</v>
      </c>
    </row>
    <row r="11" spans="1:6" s="149" customFormat="1" ht="11.25" customHeight="1" x14ac:dyDescent="0.2">
      <c r="A11" s="145" t="s">
        <v>217</v>
      </c>
      <c r="B11" s="144">
        <v>9.6</v>
      </c>
      <c r="C11" s="144">
        <v>-4.7</v>
      </c>
      <c r="D11" s="143">
        <v>-48.958333333333336</v>
      </c>
      <c r="E11" s="148"/>
      <c r="F11" s="222">
        <v>4.8999999999999995</v>
      </c>
    </row>
    <row r="12" spans="1:6" s="149" customFormat="1" ht="11.25" customHeight="1" x14ac:dyDescent="0.2">
      <c r="A12" s="145" t="s">
        <v>218</v>
      </c>
      <c r="B12" s="144">
        <v>11.3</v>
      </c>
      <c r="C12" s="144">
        <v>-6.4</v>
      </c>
      <c r="D12" s="143">
        <v>-56.637168141592923</v>
      </c>
      <c r="E12" s="148"/>
      <c r="F12" s="222">
        <v>4.9000000000000004</v>
      </c>
    </row>
    <row r="13" spans="1:6" s="149" customFormat="1" ht="11.25" customHeight="1" x14ac:dyDescent="0.2">
      <c r="A13" s="145" t="s">
        <v>219</v>
      </c>
      <c r="B13" s="144">
        <v>12.2</v>
      </c>
      <c r="C13" s="144">
        <v>-7.3</v>
      </c>
      <c r="D13" s="143">
        <v>-59.83606557377049</v>
      </c>
      <c r="E13" s="148"/>
      <c r="F13" s="222">
        <v>4.8999999999999995</v>
      </c>
    </row>
    <row r="14" spans="1:6" s="149" customFormat="1" ht="11.25" customHeight="1" x14ac:dyDescent="0.2">
      <c r="A14" s="145" t="s">
        <v>220</v>
      </c>
      <c r="B14" s="144">
        <v>13.1</v>
      </c>
      <c r="C14" s="144">
        <v>-8.1999999999999993</v>
      </c>
      <c r="D14" s="143">
        <v>-62.595419847328237</v>
      </c>
      <c r="E14" s="148"/>
      <c r="F14" s="222">
        <v>4.9000000000000004</v>
      </c>
    </row>
    <row r="15" spans="1:6" s="149" customFormat="1" ht="11.25" customHeight="1" x14ac:dyDescent="0.2">
      <c r="A15" s="145" t="s">
        <v>221</v>
      </c>
      <c r="B15" s="144">
        <v>13.1</v>
      </c>
      <c r="C15" s="144">
        <v>-3.3</v>
      </c>
      <c r="D15" s="143">
        <v>-25.190839694656486</v>
      </c>
      <c r="E15" s="148"/>
      <c r="F15" s="222">
        <v>9.8000000000000007</v>
      </c>
    </row>
    <row r="16" spans="1:6" s="149" customFormat="1" ht="11.25" customHeight="1" x14ac:dyDescent="0.2">
      <c r="A16" s="145" t="s">
        <v>222</v>
      </c>
      <c r="B16" s="144">
        <v>13.1</v>
      </c>
      <c r="C16" s="144">
        <v>-3.3</v>
      </c>
      <c r="D16" s="143">
        <v>-25.190839694656486</v>
      </c>
      <c r="E16" s="148"/>
      <c r="F16" s="222">
        <v>9.8000000000000007</v>
      </c>
    </row>
    <row r="17" spans="1:6" ht="11.25" customHeight="1" x14ac:dyDescent="0.2">
      <c r="A17" s="159" t="s">
        <v>223</v>
      </c>
      <c r="B17" s="161">
        <v>0.7</v>
      </c>
      <c r="C17" s="161" t="s">
        <v>51</v>
      </c>
      <c r="D17" s="143">
        <v>0</v>
      </c>
      <c r="E17" s="160"/>
      <c r="F17" s="222">
        <v>0.7</v>
      </c>
    </row>
    <row r="18" spans="1:6" ht="11.25" customHeight="1" x14ac:dyDescent="0.2">
      <c r="A18" s="159"/>
      <c r="B18" s="161"/>
      <c r="C18" s="161"/>
      <c r="D18" s="143"/>
      <c r="E18" s="160"/>
      <c r="F18" s="144"/>
    </row>
    <row r="19" spans="1:6" x14ac:dyDescent="0.2">
      <c r="A19" s="360" t="s">
        <v>248</v>
      </c>
      <c r="B19" s="360"/>
      <c r="C19" s="360"/>
      <c r="D19" s="360"/>
      <c r="E19" s="360"/>
      <c r="F19" s="360"/>
    </row>
  </sheetData>
  <mergeCells count="2">
    <mergeCell ref="A2:F2"/>
    <mergeCell ref="A19:F19"/>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M51"/>
  <sheetViews>
    <sheetView showGridLines="0" tabSelected="1" zoomScaleNormal="100" workbookViewId="0"/>
  </sheetViews>
  <sheetFormatPr defaultRowHeight="14.25" x14ac:dyDescent="0.2"/>
  <cols>
    <col min="1" max="1" width="49.875" customWidth="1"/>
    <col min="2" max="2" width="13.875" customWidth="1"/>
    <col min="3" max="3" width="5.125" customWidth="1"/>
    <col min="4" max="4" width="9.375" customWidth="1"/>
    <col min="5" max="5" width="2.625" customWidth="1"/>
  </cols>
  <sheetData>
    <row r="1" spans="1:7" x14ac:dyDescent="0.2">
      <c r="A1" s="101" t="s">
        <v>38</v>
      </c>
      <c r="D1" s="12"/>
    </row>
    <row r="2" spans="1:7" x14ac:dyDescent="0.2">
      <c r="A2" s="344" t="s">
        <v>335</v>
      </c>
      <c r="B2" s="344"/>
      <c r="C2" s="344"/>
      <c r="D2" s="344"/>
      <c r="E2" s="105"/>
    </row>
    <row r="3" spans="1:7" x14ac:dyDescent="0.2">
      <c r="A3" s="345" t="s">
        <v>39</v>
      </c>
      <c r="B3" s="345"/>
      <c r="C3" s="345"/>
      <c r="D3" s="345"/>
      <c r="E3" s="106"/>
    </row>
    <row r="4" spans="1:7" s="11" customFormat="1" ht="11.25" customHeight="1" x14ac:dyDescent="0.2">
      <c r="A4" s="15"/>
      <c r="B4" s="244" t="s">
        <v>40</v>
      </c>
      <c r="C4" s="244"/>
      <c r="D4" s="245" t="s">
        <v>41</v>
      </c>
      <c r="E4" s="40"/>
      <c r="G4" s="16"/>
    </row>
    <row r="5" spans="1:7" s="11" customFormat="1" ht="11.25" customHeight="1" x14ac:dyDescent="0.2">
      <c r="A5" s="15"/>
      <c r="B5" s="244" t="s">
        <v>42</v>
      </c>
      <c r="C5" s="244"/>
      <c r="D5" s="245" t="s">
        <v>43</v>
      </c>
      <c r="E5" s="40"/>
      <c r="G5" s="16"/>
    </row>
    <row r="6" spans="1:7" s="11" customFormat="1" ht="11.25" customHeight="1" x14ac:dyDescent="0.2">
      <c r="A6" s="15"/>
      <c r="B6" s="244" t="s">
        <v>44</v>
      </c>
      <c r="C6" s="244"/>
      <c r="D6" s="245" t="s">
        <v>45</v>
      </c>
      <c r="E6" s="40"/>
      <c r="G6" s="16"/>
    </row>
    <row r="7" spans="1:7" s="11" customFormat="1" ht="11.25" customHeight="1" x14ac:dyDescent="0.2">
      <c r="A7" s="4"/>
      <c r="B7" s="96" t="s">
        <v>46</v>
      </c>
      <c r="C7" s="96"/>
      <c r="D7" s="246" t="s">
        <v>46</v>
      </c>
      <c r="E7" s="35"/>
      <c r="F7" s="346"/>
      <c r="G7" s="346"/>
    </row>
    <row r="8" spans="1:7" s="11" customFormat="1" ht="11.25" customHeight="1" x14ac:dyDescent="0.2">
      <c r="A8" s="2" t="s">
        <v>47</v>
      </c>
      <c r="B8" s="153"/>
      <c r="C8" s="153"/>
      <c r="D8" s="61"/>
      <c r="E8" s="34"/>
      <c r="F8" s="59"/>
      <c r="G8" s="107"/>
    </row>
    <row r="9" spans="1:7" s="11" customFormat="1" ht="11.25" customHeight="1" x14ac:dyDescent="0.2">
      <c r="A9" s="7" t="s">
        <v>48</v>
      </c>
      <c r="B9" s="153"/>
      <c r="C9" s="153"/>
      <c r="D9" s="61"/>
      <c r="E9" s="34"/>
    </row>
    <row r="10" spans="1:7" s="11" customFormat="1" ht="11.25" customHeight="1" x14ac:dyDescent="0.2">
      <c r="A10" s="30" t="s">
        <v>0</v>
      </c>
      <c r="B10" s="82">
        <v>7.8</v>
      </c>
      <c r="C10" s="82"/>
      <c r="D10" s="86">
        <v>2.9</v>
      </c>
      <c r="E10" s="26"/>
      <c r="F10" s="31"/>
      <c r="G10" s="52"/>
    </row>
    <row r="11" spans="1:7" s="11" customFormat="1" ht="11.25" customHeight="1" x14ac:dyDescent="0.2">
      <c r="A11" s="30" t="s">
        <v>1</v>
      </c>
      <c r="B11" s="82">
        <v>0.7</v>
      </c>
      <c r="C11" s="82"/>
      <c r="D11" s="86">
        <v>1</v>
      </c>
      <c r="E11" s="26"/>
      <c r="F11" s="31"/>
      <c r="G11" s="52"/>
    </row>
    <row r="12" spans="1:7" s="11" customFormat="1" ht="11.25" customHeight="1" x14ac:dyDescent="0.2">
      <c r="A12" s="30" t="s">
        <v>2</v>
      </c>
      <c r="B12" s="82">
        <v>416.6</v>
      </c>
      <c r="C12" s="82"/>
      <c r="D12" s="86">
        <v>107.3</v>
      </c>
      <c r="E12" s="26"/>
      <c r="F12" s="31"/>
      <c r="G12" s="52"/>
    </row>
    <row r="13" spans="1:7" s="18" customFormat="1" ht="11.25" customHeight="1" x14ac:dyDescent="0.2">
      <c r="A13" s="3" t="s">
        <v>49</v>
      </c>
      <c r="B13" s="83">
        <v>425.1</v>
      </c>
      <c r="C13" s="83"/>
      <c r="D13" s="87">
        <v>111.2</v>
      </c>
      <c r="E13" s="29"/>
      <c r="F13" s="44"/>
      <c r="G13" s="53"/>
    </row>
    <row r="14" spans="1:7" s="11" customFormat="1" ht="11.25" customHeight="1" x14ac:dyDescent="0.2">
      <c r="A14" s="7" t="s">
        <v>50</v>
      </c>
      <c r="B14" s="82"/>
      <c r="C14" s="82"/>
      <c r="D14" s="86"/>
      <c r="E14" s="26"/>
      <c r="G14" s="54"/>
    </row>
    <row r="15" spans="1:7" s="11" customFormat="1" ht="11.25" customHeight="1" x14ac:dyDescent="0.2">
      <c r="A15" s="30" t="s">
        <v>0</v>
      </c>
      <c r="B15" s="82">
        <v>47.1</v>
      </c>
      <c r="C15" s="84"/>
      <c r="D15" s="86">
        <v>8.3000000000000007</v>
      </c>
      <c r="E15" s="26"/>
      <c r="F15" s="31"/>
      <c r="G15" s="52"/>
    </row>
    <row r="16" spans="1:7" s="11" customFormat="1" ht="11.25" customHeight="1" x14ac:dyDescent="0.2">
      <c r="A16" s="30" t="s">
        <v>1</v>
      </c>
      <c r="B16" s="82">
        <v>920.3</v>
      </c>
      <c r="C16" s="82"/>
      <c r="D16" s="86">
        <v>386.7</v>
      </c>
      <c r="E16" s="26"/>
      <c r="F16" s="31"/>
      <c r="G16" s="52"/>
    </row>
    <row r="17" spans="1:13" s="11" customFormat="1" ht="11.25" customHeight="1" x14ac:dyDescent="0.2">
      <c r="A17" s="30" t="s">
        <v>2</v>
      </c>
      <c r="B17" s="84" t="s">
        <v>51</v>
      </c>
      <c r="C17" s="84"/>
      <c r="D17" s="88" t="s">
        <v>51</v>
      </c>
      <c r="E17" s="26"/>
      <c r="F17" s="31"/>
      <c r="G17" s="52"/>
    </row>
    <row r="18" spans="1:13" s="18" customFormat="1" ht="11.25" customHeight="1" x14ac:dyDescent="0.2">
      <c r="A18" s="3" t="s">
        <v>52</v>
      </c>
      <c r="B18" s="83">
        <v>967.4</v>
      </c>
      <c r="C18" s="83"/>
      <c r="D18" s="87">
        <v>395</v>
      </c>
      <c r="E18" s="29"/>
      <c r="F18" s="31"/>
      <c r="G18" s="52"/>
    </row>
    <row r="19" spans="1:13" s="18" customFormat="1" ht="11.25" customHeight="1" x14ac:dyDescent="0.2">
      <c r="A19" s="68" t="s">
        <v>53</v>
      </c>
      <c r="B19" s="83"/>
      <c r="C19" s="83"/>
      <c r="D19" s="87"/>
      <c r="E19" s="26"/>
      <c r="F19" s="31"/>
      <c r="G19" s="52"/>
    </row>
    <row r="20" spans="1:13" s="18" customFormat="1" ht="11.25" customHeight="1" x14ac:dyDescent="0.2">
      <c r="A20" s="30" t="s">
        <v>0</v>
      </c>
      <c r="B20" s="82">
        <v>0.2</v>
      </c>
      <c r="C20" s="84"/>
      <c r="D20" s="86">
        <v>0.2</v>
      </c>
      <c r="E20" s="26"/>
      <c r="F20" s="31"/>
      <c r="G20" s="52"/>
    </row>
    <row r="21" spans="1:13" s="18" customFormat="1" ht="11.25" customHeight="1" x14ac:dyDescent="0.2">
      <c r="A21" s="30" t="s">
        <v>1</v>
      </c>
      <c r="B21" s="82">
        <v>7.9</v>
      </c>
      <c r="C21" s="82"/>
      <c r="D21" s="86">
        <v>7.9</v>
      </c>
      <c r="E21" s="26"/>
      <c r="F21" s="31"/>
      <c r="G21" s="52"/>
    </row>
    <row r="22" spans="1:13" s="18" customFormat="1" ht="11.25" customHeight="1" x14ac:dyDescent="0.2">
      <c r="A22" s="30" t="s">
        <v>2</v>
      </c>
      <c r="B22" s="82">
        <v>1.3</v>
      </c>
      <c r="C22" s="82"/>
      <c r="D22" s="86">
        <v>2.9</v>
      </c>
      <c r="E22" s="26"/>
      <c r="F22" s="31"/>
      <c r="G22" s="52"/>
    </row>
    <row r="23" spans="1:13" s="18" customFormat="1" ht="11.25" customHeight="1" x14ac:dyDescent="0.2">
      <c r="A23" s="3" t="s">
        <v>52</v>
      </c>
      <c r="B23" s="98">
        <v>9.4</v>
      </c>
      <c r="C23" s="98"/>
      <c r="D23" s="87">
        <v>11</v>
      </c>
      <c r="E23" s="26"/>
      <c r="F23" s="31"/>
      <c r="G23" s="52"/>
      <c r="K23" s="117"/>
      <c r="L23" s="117"/>
      <c r="M23" s="117"/>
    </row>
    <row r="24" spans="1:13" s="18" customFormat="1" ht="11.25" customHeight="1" x14ac:dyDescent="0.2">
      <c r="A24" s="3" t="s">
        <v>54</v>
      </c>
      <c r="B24" s="83">
        <v>-551.70000000000005</v>
      </c>
      <c r="C24" s="83"/>
      <c r="D24" s="87">
        <v>-294.7</v>
      </c>
      <c r="E24" s="29"/>
      <c r="F24" s="44"/>
      <c r="G24" s="53"/>
      <c r="K24" s="117"/>
      <c r="L24" s="117"/>
      <c r="M24" s="117"/>
    </row>
    <row r="25" spans="1:13" s="11" customFormat="1" ht="11.25" customHeight="1" x14ac:dyDescent="0.2">
      <c r="A25" s="118" t="s">
        <v>3</v>
      </c>
      <c r="B25" s="82"/>
      <c r="C25" s="82"/>
      <c r="D25" s="86"/>
      <c r="E25" s="26"/>
      <c r="G25" s="54"/>
      <c r="K25" s="110"/>
      <c r="L25" s="110"/>
      <c r="M25" s="110"/>
    </row>
    <row r="26" spans="1:13" s="11" customFormat="1" ht="11.25" customHeight="1" x14ac:dyDescent="0.2">
      <c r="A26" s="30" t="s">
        <v>48</v>
      </c>
      <c r="B26" s="82">
        <v>1023.7</v>
      </c>
      <c r="C26" s="82"/>
      <c r="D26" s="86">
        <v>379</v>
      </c>
      <c r="E26" s="26"/>
      <c r="F26" s="31"/>
      <c r="G26" s="52"/>
      <c r="H26" s="13"/>
      <c r="K26" s="110"/>
      <c r="L26" s="110"/>
      <c r="M26" s="110"/>
    </row>
    <row r="27" spans="1:13" s="11" customFormat="1" ht="11.25" customHeight="1" x14ac:dyDescent="0.2">
      <c r="A27" s="30" t="s">
        <v>50</v>
      </c>
      <c r="B27" s="82">
        <v>468.6</v>
      </c>
      <c r="C27" s="82"/>
      <c r="D27" s="86">
        <v>491.2</v>
      </c>
      <c r="E27" s="26"/>
      <c r="F27" s="31"/>
      <c r="G27" s="52"/>
      <c r="H27"/>
      <c r="K27" s="99"/>
      <c r="L27" s="99"/>
      <c r="M27" s="99"/>
    </row>
    <row r="28" spans="1:13" s="11" customFormat="1" ht="11.25" customHeight="1" x14ac:dyDescent="0.2">
      <c r="A28" s="30" t="s">
        <v>55</v>
      </c>
      <c r="B28" s="82">
        <v>12.2</v>
      </c>
      <c r="C28" s="82"/>
      <c r="D28" s="86">
        <v>18</v>
      </c>
      <c r="E28" s="26"/>
      <c r="F28" s="31"/>
      <c r="G28" s="52"/>
      <c r="H28"/>
      <c r="K28" s="99"/>
      <c r="L28" s="99"/>
      <c r="M28" s="99"/>
    </row>
    <row r="29" spans="1:13" s="18" customFormat="1" ht="11.25" customHeight="1" x14ac:dyDescent="0.2">
      <c r="A29" s="3" t="s">
        <v>56</v>
      </c>
      <c r="B29" s="83">
        <v>542.9</v>
      </c>
      <c r="C29" s="83"/>
      <c r="D29" s="87">
        <v>-130.19999999999999</v>
      </c>
      <c r="E29" s="29"/>
      <c r="F29" s="44"/>
      <c r="G29" s="53"/>
      <c r="H29" s="14"/>
      <c r="K29" s="99"/>
      <c r="L29" s="99"/>
      <c r="M29" s="99"/>
    </row>
    <row r="30" spans="1:13" s="11" customFormat="1" ht="11.25" customHeight="1" x14ac:dyDescent="0.2">
      <c r="A30" s="2" t="s">
        <v>57</v>
      </c>
      <c r="B30" s="82"/>
      <c r="C30" s="82"/>
      <c r="D30" s="86"/>
      <c r="E30" s="26"/>
      <c r="G30" s="55"/>
      <c r="H30" s="13"/>
      <c r="K30" s="98"/>
      <c r="L30" s="98"/>
      <c r="M30" s="98"/>
    </row>
    <row r="31" spans="1:13" s="11" customFormat="1" ht="11.25" customHeight="1" x14ac:dyDescent="0.2">
      <c r="A31" s="30" t="s">
        <v>58</v>
      </c>
      <c r="B31" s="82">
        <v>1032.2</v>
      </c>
      <c r="C31" s="82"/>
      <c r="D31" s="86">
        <v>1064.4000000000001</v>
      </c>
      <c r="E31" s="26"/>
      <c r="F31" s="31"/>
      <c r="G31" s="52"/>
      <c r="H31"/>
      <c r="K31" s="110"/>
      <c r="L31" s="110"/>
      <c r="M31" s="110"/>
    </row>
    <row r="32" spans="1:13" s="11" customFormat="1" ht="11.25" customHeight="1" x14ac:dyDescent="0.2">
      <c r="A32" s="30" t="s">
        <v>55</v>
      </c>
      <c r="B32" s="82">
        <v>20.6</v>
      </c>
      <c r="C32" s="82"/>
      <c r="D32" s="86">
        <v>23.2</v>
      </c>
      <c r="E32" s="26"/>
      <c r="F32" s="31"/>
      <c r="G32" s="52"/>
      <c r="H32"/>
      <c r="K32" s="110"/>
      <c r="L32" s="110"/>
      <c r="M32" s="110"/>
    </row>
    <row r="33" spans="1:13" s="18" customFormat="1" ht="11.25" customHeight="1" x14ac:dyDescent="0.2">
      <c r="A33" s="3" t="s">
        <v>59</v>
      </c>
      <c r="B33" s="83">
        <v>-1052.7</v>
      </c>
      <c r="C33" s="83"/>
      <c r="D33" s="87">
        <v>-1087.5999999999999</v>
      </c>
      <c r="E33" s="29"/>
      <c r="F33" s="31"/>
      <c r="G33" s="52"/>
      <c r="H33" s="39"/>
      <c r="K33" s="117"/>
      <c r="L33" s="117"/>
      <c r="M33" s="117"/>
    </row>
    <row r="34" spans="1:13" s="11" customFormat="1" ht="11.25" customHeight="1" x14ac:dyDescent="0.2">
      <c r="A34" s="2" t="s">
        <v>60</v>
      </c>
      <c r="B34" s="82"/>
      <c r="C34" s="82"/>
      <c r="D34" s="86"/>
      <c r="E34" s="26"/>
      <c r="G34" s="54"/>
    </row>
    <row r="35" spans="1:13" s="11" customFormat="1" ht="11.25" customHeight="1" x14ac:dyDescent="0.2">
      <c r="A35" s="30" t="s">
        <v>48</v>
      </c>
      <c r="B35" s="82">
        <v>852.7</v>
      </c>
      <c r="C35" s="82"/>
      <c r="D35" s="86">
        <v>796.9</v>
      </c>
      <c r="E35" s="26"/>
      <c r="F35" s="31"/>
      <c r="G35" s="52"/>
    </row>
    <row r="36" spans="1:13" s="11" customFormat="1" ht="11.25" customHeight="1" x14ac:dyDescent="0.2">
      <c r="A36" s="30" t="s">
        <v>58</v>
      </c>
      <c r="B36" s="82">
        <v>122.6</v>
      </c>
      <c r="C36" s="82"/>
      <c r="D36" s="86">
        <v>259.5</v>
      </c>
      <c r="E36" s="26"/>
      <c r="F36" s="31"/>
      <c r="G36" s="52"/>
    </row>
    <row r="37" spans="1:13" s="11" customFormat="1" ht="11.25" customHeight="1" x14ac:dyDescent="0.2">
      <c r="A37" s="30" t="s">
        <v>55</v>
      </c>
      <c r="B37" s="82">
        <v>614.5</v>
      </c>
      <c r="C37" s="82"/>
      <c r="D37" s="86">
        <v>493.9</v>
      </c>
      <c r="E37" s="26"/>
      <c r="F37" s="31"/>
      <c r="G37" s="52"/>
    </row>
    <row r="38" spans="1:13" s="18" customFormat="1" ht="11.25" customHeight="1" x14ac:dyDescent="0.2">
      <c r="A38" s="3" t="s">
        <v>61</v>
      </c>
      <c r="B38" s="83">
        <v>115.5</v>
      </c>
      <c r="C38" s="83"/>
      <c r="D38" s="87">
        <v>43.6</v>
      </c>
      <c r="E38" s="29"/>
      <c r="F38" s="31"/>
      <c r="G38" s="52"/>
      <c r="K38" s="120"/>
    </row>
    <row r="39" spans="1:13" s="11" customFormat="1" ht="11.25" customHeight="1" x14ac:dyDescent="0.2">
      <c r="A39" s="2" t="s">
        <v>62</v>
      </c>
      <c r="B39" s="85">
        <v>2301.5</v>
      </c>
      <c r="C39" s="85"/>
      <c r="D39" s="89">
        <v>1287.0999999999999</v>
      </c>
      <c r="E39" s="41"/>
      <c r="F39" s="44"/>
      <c r="G39" s="53"/>
    </row>
    <row r="40" spans="1:13" s="11" customFormat="1" ht="11.25" customHeight="1" x14ac:dyDescent="0.2">
      <c r="A40" s="30" t="s">
        <v>27</v>
      </c>
      <c r="B40" s="82">
        <v>1359.9</v>
      </c>
      <c r="C40" s="82"/>
      <c r="D40" s="86">
        <v>587.5</v>
      </c>
      <c r="E40" s="26"/>
      <c r="F40" s="31"/>
      <c r="G40" s="52"/>
      <c r="K40" s="119"/>
    </row>
    <row r="41" spans="1:13" s="11" customFormat="1" ht="11.25" customHeight="1" x14ac:dyDescent="0.2">
      <c r="A41" s="30" t="s">
        <v>63</v>
      </c>
      <c r="B41" s="82">
        <v>915.7</v>
      </c>
      <c r="C41" s="82"/>
      <c r="D41" s="86">
        <v>674</v>
      </c>
      <c r="E41" s="26"/>
      <c r="F41" s="31"/>
      <c r="G41" s="52"/>
    </row>
    <row r="42" spans="1:13" s="11" customFormat="1" ht="11.25" customHeight="1" x14ac:dyDescent="0.2">
      <c r="A42" s="30" t="s">
        <v>64</v>
      </c>
      <c r="B42" s="82">
        <v>25.9</v>
      </c>
      <c r="C42" s="82"/>
      <c r="D42" s="86">
        <v>25.7</v>
      </c>
      <c r="E42" s="26"/>
      <c r="F42" s="31"/>
      <c r="G42" s="52"/>
    </row>
    <row r="43" spans="1:13" s="11" customFormat="1" ht="11.25" customHeight="1" x14ac:dyDescent="0.2">
      <c r="A43" s="2" t="s">
        <v>65</v>
      </c>
      <c r="B43" s="85">
        <v>3247.5</v>
      </c>
      <c r="C43" s="85"/>
      <c r="D43" s="89">
        <v>2756.1</v>
      </c>
      <c r="E43" s="41"/>
      <c r="F43" s="44"/>
      <c r="G43" s="53"/>
      <c r="K43" s="119"/>
    </row>
    <row r="44" spans="1:13" s="11" customFormat="1" ht="11.25" customHeight="1" x14ac:dyDescent="0.2">
      <c r="A44" s="30" t="s">
        <v>50</v>
      </c>
      <c r="B44" s="99">
        <v>2590.9</v>
      </c>
      <c r="C44" s="99"/>
      <c r="D44" s="86">
        <v>2210</v>
      </c>
      <c r="E44" s="26"/>
      <c r="F44" s="31"/>
      <c r="G44" s="52"/>
    </row>
    <row r="45" spans="1:13" s="11" customFormat="1" ht="11.25" customHeight="1" x14ac:dyDescent="0.2">
      <c r="A45" s="30" t="s">
        <v>53</v>
      </c>
      <c r="B45" s="99">
        <v>656.7</v>
      </c>
      <c r="C45" s="99"/>
      <c r="D45" s="86">
        <v>546.1</v>
      </c>
      <c r="E45" s="26"/>
      <c r="F45" s="31"/>
      <c r="G45" s="52"/>
      <c r="K45" s="119"/>
    </row>
    <row r="46" spans="1:13" s="11" customFormat="1" ht="11.25" customHeight="1" x14ac:dyDescent="0.2">
      <c r="A46" s="2" t="s">
        <v>66</v>
      </c>
      <c r="B46" s="85">
        <v>-946</v>
      </c>
      <c r="C46" s="85"/>
      <c r="D46" s="89">
        <v>-1468.9</v>
      </c>
      <c r="E46" s="41"/>
      <c r="F46" s="44"/>
      <c r="G46" s="53"/>
      <c r="K46" s="119"/>
    </row>
    <row r="47" spans="1:13" ht="15" x14ac:dyDescent="0.25">
      <c r="A47" s="1"/>
    </row>
    <row r="48" spans="1:13" s="17" customFormat="1" x14ac:dyDescent="0.2">
      <c r="A48" s="301" t="s">
        <v>351</v>
      </c>
      <c r="B48" s="297"/>
      <c r="C48" s="297"/>
      <c r="D48" s="297"/>
      <c r="E48" s="104"/>
      <c r="F48" s="104"/>
      <c r="H48" s="11"/>
    </row>
    <row r="49" spans="1:8" s="17" customFormat="1" x14ac:dyDescent="0.2">
      <c r="A49" s="301" t="s">
        <v>352</v>
      </c>
      <c r="B49" s="297"/>
      <c r="C49" s="297"/>
      <c r="D49" s="297"/>
      <c r="E49" s="104"/>
      <c r="F49" s="104"/>
      <c r="G49" s="93"/>
      <c r="H49" s="11"/>
    </row>
    <row r="50" spans="1:8" s="17" customFormat="1" x14ac:dyDescent="0.2">
      <c r="A50" s="301" t="s">
        <v>353</v>
      </c>
      <c r="B50" s="297"/>
      <c r="C50" s="297"/>
      <c r="D50" s="297"/>
      <c r="E50" s="104"/>
      <c r="F50" s="104"/>
    </row>
    <row r="51" spans="1:8" x14ac:dyDescent="0.2">
      <c r="A51" s="301" t="s">
        <v>67</v>
      </c>
      <c r="B51" s="81"/>
      <c r="C51" s="81"/>
      <c r="D51" s="81"/>
      <c r="E51" s="38"/>
      <c r="F51" s="38"/>
    </row>
  </sheetData>
  <mergeCells count="3">
    <mergeCell ref="A2:D2"/>
    <mergeCell ref="A3:D3"/>
    <mergeCell ref="F7:G7"/>
  </mergeCell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M118"/>
  <sheetViews>
    <sheetView showGridLines="0" zoomScaleNormal="100" workbookViewId="0"/>
  </sheetViews>
  <sheetFormatPr defaultColWidth="9" defaultRowHeight="12.75" x14ac:dyDescent="0.2"/>
  <cols>
    <col min="1" max="1" width="41.625" style="10" customWidth="1"/>
    <col min="2" max="2" width="9" style="10" bestFit="1" customWidth="1"/>
    <col min="3" max="6" width="9" style="10"/>
    <col min="7" max="7" width="4.625" style="10" customWidth="1"/>
    <col min="8" max="9" width="9" style="28"/>
    <col min="10" max="16384" width="9" style="10"/>
  </cols>
  <sheetData>
    <row r="1" spans="1:9" x14ac:dyDescent="0.2">
      <c r="A1" s="101" t="s">
        <v>68</v>
      </c>
      <c r="B1" s="101"/>
      <c r="C1" s="101"/>
      <c r="D1" s="101"/>
      <c r="E1" s="101"/>
      <c r="F1" s="5"/>
      <c r="G1" s="101"/>
      <c r="H1" s="102"/>
      <c r="I1" s="102"/>
    </row>
    <row r="2" spans="1:9" x14ac:dyDescent="0.2">
      <c r="A2" s="347" t="s">
        <v>69</v>
      </c>
      <c r="B2" s="347"/>
      <c r="C2" s="347"/>
      <c r="D2" s="347"/>
      <c r="E2" s="347"/>
      <c r="F2" s="347"/>
      <c r="G2" s="101"/>
      <c r="H2" s="102"/>
      <c r="I2" s="102"/>
    </row>
    <row r="3" spans="1:9" s="11" customFormat="1" ht="11.25" x14ac:dyDescent="0.2">
      <c r="A3" s="155" t="s">
        <v>70</v>
      </c>
      <c r="B3" s="95" t="s">
        <v>40</v>
      </c>
      <c r="C3" s="242" t="s">
        <v>41</v>
      </c>
      <c r="D3" s="95" t="s">
        <v>71</v>
      </c>
      <c r="E3" s="95" t="s">
        <v>72</v>
      </c>
      <c r="F3" s="95" t="s">
        <v>73</v>
      </c>
      <c r="H3" s="34"/>
      <c r="I3" s="34"/>
    </row>
    <row r="4" spans="1:9" s="11" customFormat="1" ht="22.5" x14ac:dyDescent="0.2">
      <c r="B4" s="95" t="s">
        <v>74</v>
      </c>
      <c r="C4" s="242" t="s">
        <v>75</v>
      </c>
      <c r="D4" s="95" t="s">
        <v>76</v>
      </c>
      <c r="E4" s="95" t="s">
        <v>76</v>
      </c>
      <c r="F4" s="95" t="s">
        <v>76</v>
      </c>
      <c r="H4" s="34"/>
      <c r="I4" s="34"/>
    </row>
    <row r="5" spans="1:9" s="11" customFormat="1" ht="11.25" customHeight="1" x14ac:dyDescent="0.2">
      <c r="B5" s="95" t="s">
        <v>46</v>
      </c>
      <c r="C5" s="243" t="s">
        <v>46</v>
      </c>
      <c r="D5" s="95" t="s">
        <v>46</v>
      </c>
      <c r="E5" s="95" t="s">
        <v>46</v>
      </c>
      <c r="F5" s="95" t="s">
        <v>46</v>
      </c>
      <c r="H5" s="34"/>
      <c r="I5" s="34"/>
    </row>
    <row r="6" spans="1:9" s="11" customFormat="1" ht="11.25" customHeight="1" x14ac:dyDescent="0.2">
      <c r="A6" s="24" t="s">
        <v>77</v>
      </c>
      <c r="B6" s="25"/>
      <c r="C6" s="177"/>
      <c r="D6" s="25"/>
      <c r="E6" s="25"/>
      <c r="F6" s="25"/>
      <c r="H6" s="34"/>
      <c r="I6" s="34"/>
    </row>
    <row r="7" spans="1:9" s="11" customFormat="1" ht="11.25" x14ac:dyDescent="0.2">
      <c r="A7" s="6" t="s">
        <v>78</v>
      </c>
      <c r="B7" s="12"/>
      <c r="C7" s="177"/>
      <c r="D7" s="12"/>
      <c r="E7" s="12"/>
      <c r="F7" s="12"/>
      <c r="H7" s="34"/>
      <c r="I7" s="34"/>
    </row>
    <row r="8" spans="1:9" s="11" customFormat="1" ht="11.25" customHeight="1" x14ac:dyDescent="0.2">
      <c r="A8" s="20" t="s">
        <v>79</v>
      </c>
      <c r="B8" s="71">
        <v>2.9</v>
      </c>
      <c r="C8" s="178">
        <v>2.2000000000000002</v>
      </c>
      <c r="D8" s="71">
        <v>4</v>
      </c>
      <c r="E8" s="71">
        <v>4.8</v>
      </c>
      <c r="F8" s="71">
        <v>6</v>
      </c>
      <c r="H8" s="34"/>
      <c r="I8" s="34"/>
    </row>
    <row r="9" spans="1:9" s="11" customFormat="1" ht="11.25" customHeight="1" x14ac:dyDescent="0.2">
      <c r="A9" s="20" t="s">
        <v>80</v>
      </c>
      <c r="B9" s="71">
        <v>0.7</v>
      </c>
      <c r="C9" s="178">
        <v>0.7</v>
      </c>
      <c r="D9" s="71">
        <v>0.7</v>
      </c>
      <c r="E9" s="71">
        <v>0.7</v>
      </c>
      <c r="F9" s="71">
        <v>0.7</v>
      </c>
      <c r="H9" s="34"/>
      <c r="I9" s="34"/>
    </row>
    <row r="10" spans="1:9" s="11" customFormat="1" ht="11.25" customHeight="1" x14ac:dyDescent="0.2">
      <c r="A10" s="20" t="s">
        <v>27</v>
      </c>
      <c r="B10" s="71">
        <v>4.2</v>
      </c>
      <c r="C10" s="178">
        <v>0</v>
      </c>
      <c r="D10" s="71">
        <v>7.2</v>
      </c>
      <c r="E10" s="71">
        <v>8.9</v>
      </c>
      <c r="F10" s="71">
        <v>9.9</v>
      </c>
      <c r="H10" s="34"/>
      <c r="I10" s="34"/>
    </row>
    <row r="11" spans="1:9" s="11" customFormat="1" ht="11.25" customHeight="1" x14ac:dyDescent="0.2">
      <c r="A11" s="21" t="s">
        <v>52</v>
      </c>
      <c r="B11" s="72">
        <v>7.8</v>
      </c>
      <c r="C11" s="179">
        <v>2.9</v>
      </c>
      <c r="D11" s="72">
        <v>11.9</v>
      </c>
      <c r="E11" s="72">
        <v>14.5</v>
      </c>
      <c r="F11" s="72">
        <v>16.600000000000001</v>
      </c>
      <c r="H11" s="34"/>
      <c r="I11" s="34"/>
    </row>
    <row r="12" spans="1:9" s="11" customFormat="1" ht="8.1" customHeight="1" x14ac:dyDescent="0.2">
      <c r="A12" s="6"/>
      <c r="B12" s="73"/>
      <c r="C12" s="180"/>
      <c r="D12" s="73"/>
      <c r="E12" s="73"/>
      <c r="F12" s="73"/>
      <c r="H12" s="34"/>
      <c r="I12" s="34"/>
    </row>
    <row r="13" spans="1:9" s="11" customFormat="1" ht="11.25" customHeight="1" x14ac:dyDescent="0.2">
      <c r="A13" s="6" t="s">
        <v>1</v>
      </c>
      <c r="B13" s="73"/>
      <c r="C13" s="180"/>
      <c r="D13" s="73"/>
      <c r="E13" s="73"/>
      <c r="F13" s="73"/>
      <c r="H13" s="34"/>
      <c r="I13" s="34"/>
    </row>
    <row r="14" spans="1:9" s="11" customFormat="1" ht="11.25" customHeight="1" x14ac:dyDescent="0.2">
      <c r="A14" s="20" t="s">
        <v>79</v>
      </c>
      <c r="B14" s="71" t="s">
        <v>51</v>
      </c>
      <c r="C14" s="178" t="s">
        <v>51</v>
      </c>
      <c r="D14" s="71" t="s">
        <v>51</v>
      </c>
      <c r="E14" s="71" t="s">
        <v>51</v>
      </c>
      <c r="F14" s="71" t="s">
        <v>51</v>
      </c>
      <c r="H14" s="34"/>
      <c r="I14" s="34"/>
    </row>
    <row r="15" spans="1:9" s="11" customFormat="1" ht="11.25" customHeight="1" x14ac:dyDescent="0.2">
      <c r="A15" s="20" t="s">
        <v>80</v>
      </c>
      <c r="B15" s="71">
        <v>0.7</v>
      </c>
      <c r="C15" s="178">
        <v>1</v>
      </c>
      <c r="D15" s="71">
        <v>1</v>
      </c>
      <c r="E15" s="71">
        <v>1</v>
      </c>
      <c r="F15" s="71">
        <v>1</v>
      </c>
      <c r="H15" s="34"/>
      <c r="I15" s="34"/>
    </row>
    <row r="16" spans="1:9" s="11" customFormat="1" ht="11.25" customHeight="1" x14ac:dyDescent="0.2">
      <c r="A16" s="20" t="s">
        <v>27</v>
      </c>
      <c r="B16" s="71" t="s">
        <v>51</v>
      </c>
      <c r="C16" s="178" t="s">
        <v>51</v>
      </c>
      <c r="D16" s="71" t="s">
        <v>51</v>
      </c>
      <c r="E16" s="71" t="s">
        <v>51</v>
      </c>
      <c r="F16" s="71" t="s">
        <v>51</v>
      </c>
      <c r="H16" s="34"/>
      <c r="I16" s="34"/>
    </row>
    <row r="17" spans="1:13" s="11" customFormat="1" ht="11.25" customHeight="1" x14ac:dyDescent="0.2">
      <c r="A17" s="21" t="s">
        <v>52</v>
      </c>
      <c r="B17" s="72">
        <v>0.7</v>
      </c>
      <c r="C17" s="179">
        <v>1</v>
      </c>
      <c r="D17" s="72">
        <v>1</v>
      </c>
      <c r="E17" s="72">
        <v>1</v>
      </c>
      <c r="F17" s="72">
        <v>1</v>
      </c>
      <c r="H17" s="34"/>
      <c r="I17" s="110"/>
      <c r="J17" s="110"/>
      <c r="K17" s="110"/>
      <c r="L17" s="110"/>
      <c r="M17" s="110"/>
    </row>
    <row r="18" spans="1:13" s="11" customFormat="1" ht="7.5" customHeight="1" x14ac:dyDescent="0.2">
      <c r="A18" s="6"/>
      <c r="B18" s="73"/>
      <c r="C18" s="180"/>
      <c r="D18" s="73"/>
      <c r="E18" s="73"/>
      <c r="F18" s="73"/>
      <c r="H18" s="34"/>
      <c r="I18" s="110"/>
      <c r="J18" s="110"/>
      <c r="K18" s="110"/>
      <c r="L18" s="110"/>
      <c r="M18" s="110"/>
    </row>
    <row r="19" spans="1:13" s="11" customFormat="1" ht="11.25" customHeight="1" x14ac:dyDescent="0.2">
      <c r="A19" s="37" t="s">
        <v>2</v>
      </c>
      <c r="B19" s="73"/>
      <c r="C19" s="180"/>
      <c r="D19" s="73"/>
      <c r="E19" s="73"/>
      <c r="F19" s="73"/>
      <c r="H19" s="34"/>
      <c r="I19" s="110"/>
      <c r="J19" s="110"/>
      <c r="K19" s="110"/>
      <c r="L19" s="110"/>
      <c r="M19" s="110"/>
    </row>
    <row r="20" spans="1:13" s="11" customFormat="1" ht="11.25" customHeight="1" x14ac:dyDescent="0.2">
      <c r="A20" s="42" t="s">
        <v>79</v>
      </c>
      <c r="B20" s="71">
        <v>115.3</v>
      </c>
      <c r="C20" s="178">
        <v>105.5</v>
      </c>
      <c r="D20" s="71">
        <v>120.6</v>
      </c>
      <c r="E20" s="71">
        <v>127.8</v>
      </c>
      <c r="F20" s="71">
        <v>103.2</v>
      </c>
      <c r="H20" s="34"/>
      <c r="I20" s="111"/>
      <c r="J20" s="111"/>
      <c r="K20" s="112"/>
      <c r="L20" s="112"/>
      <c r="M20" s="110"/>
    </row>
    <row r="21" spans="1:13" s="11" customFormat="1" ht="11.25" customHeight="1" x14ac:dyDescent="0.2">
      <c r="A21" s="20" t="s">
        <v>80</v>
      </c>
      <c r="B21" s="71">
        <v>1.8</v>
      </c>
      <c r="C21" s="178">
        <v>1.8</v>
      </c>
      <c r="D21" s="114">
        <v>1.7</v>
      </c>
      <c r="E21" s="114">
        <v>1.7</v>
      </c>
      <c r="F21" s="114">
        <v>1.7</v>
      </c>
      <c r="H21" s="34"/>
      <c r="I21" s="112"/>
      <c r="J21" s="112"/>
      <c r="K21" s="112"/>
      <c r="L21" s="112"/>
      <c r="M21" s="110"/>
    </row>
    <row r="22" spans="1:13" s="11" customFormat="1" ht="11.25" customHeight="1" x14ac:dyDescent="0.2">
      <c r="A22" s="20" t="s">
        <v>27</v>
      </c>
      <c r="B22" s="71">
        <v>299.60000000000002</v>
      </c>
      <c r="C22" s="178">
        <v>0</v>
      </c>
      <c r="D22" s="114">
        <v>301.2</v>
      </c>
      <c r="E22" s="114">
        <v>295.10000000000002</v>
      </c>
      <c r="F22" s="114">
        <v>267.8</v>
      </c>
      <c r="H22" s="34"/>
      <c r="I22" s="112"/>
      <c r="J22" s="111"/>
      <c r="K22" s="111"/>
      <c r="L22" s="111"/>
      <c r="M22" s="110"/>
    </row>
    <row r="23" spans="1:13" s="11" customFormat="1" ht="11.25" customHeight="1" x14ac:dyDescent="0.2">
      <c r="A23" s="21" t="s">
        <v>52</v>
      </c>
      <c r="B23" s="72">
        <v>416.6</v>
      </c>
      <c r="C23" s="179">
        <v>107.3</v>
      </c>
      <c r="D23" s="115">
        <v>423.4</v>
      </c>
      <c r="E23" s="115">
        <v>424.6</v>
      </c>
      <c r="F23" s="115">
        <v>372.8</v>
      </c>
      <c r="H23" s="34"/>
      <c r="I23" s="113"/>
      <c r="J23" s="113"/>
      <c r="K23" s="113"/>
      <c r="L23" s="113"/>
      <c r="M23" s="110"/>
    </row>
    <row r="24" spans="1:13" s="11" customFormat="1" ht="6.95" customHeight="1" x14ac:dyDescent="0.2">
      <c r="A24" s="21"/>
      <c r="B24" s="73"/>
      <c r="C24" s="180"/>
      <c r="D24" s="116"/>
      <c r="E24" s="116"/>
      <c r="F24" s="116"/>
      <c r="H24" s="34"/>
      <c r="I24" s="110"/>
      <c r="J24" s="110"/>
      <c r="K24" s="110"/>
      <c r="L24" s="110"/>
      <c r="M24" s="110"/>
    </row>
    <row r="25" spans="1:13" s="11" customFormat="1" ht="11.25" customHeight="1" x14ac:dyDescent="0.2">
      <c r="A25" s="24" t="s">
        <v>81</v>
      </c>
      <c r="B25" s="73"/>
      <c r="C25" s="180"/>
      <c r="D25" s="73"/>
      <c r="E25" s="73"/>
      <c r="F25" s="73"/>
      <c r="H25" s="34"/>
      <c r="I25" s="110"/>
      <c r="J25" s="110"/>
      <c r="K25" s="110"/>
      <c r="L25" s="110"/>
      <c r="M25" s="110"/>
    </row>
    <row r="26" spans="1:13" s="11" customFormat="1" ht="11.25" customHeight="1" x14ac:dyDescent="0.2">
      <c r="A26" s="6" t="s">
        <v>3</v>
      </c>
      <c r="B26" s="73"/>
      <c r="C26" s="180"/>
      <c r="D26" s="73"/>
      <c r="E26" s="73"/>
      <c r="F26" s="73"/>
      <c r="H26" s="34"/>
      <c r="I26" s="110"/>
      <c r="J26" s="110"/>
      <c r="K26" s="110"/>
      <c r="L26" s="110"/>
      <c r="M26" s="110"/>
    </row>
    <row r="27" spans="1:13" s="11" customFormat="1" ht="11.25" customHeight="1" x14ac:dyDescent="0.2">
      <c r="A27" s="20" t="s">
        <v>79</v>
      </c>
      <c r="B27" s="71">
        <v>373.5</v>
      </c>
      <c r="C27" s="178">
        <v>371</v>
      </c>
      <c r="D27" s="71">
        <v>406.8</v>
      </c>
      <c r="E27" s="71">
        <v>432.5</v>
      </c>
      <c r="F27" s="71">
        <v>439</v>
      </c>
      <c r="H27" s="34"/>
      <c r="I27" s="110"/>
      <c r="J27" s="110"/>
      <c r="K27" s="110"/>
      <c r="L27" s="110"/>
      <c r="M27" s="110"/>
    </row>
    <row r="28" spans="1:13" s="11" customFormat="1" ht="11.25" customHeight="1" x14ac:dyDescent="0.2">
      <c r="A28" s="20" t="s">
        <v>80</v>
      </c>
      <c r="B28" s="71">
        <v>7.8</v>
      </c>
      <c r="C28" s="178">
        <v>8</v>
      </c>
      <c r="D28" s="71">
        <v>8.1999999999999993</v>
      </c>
      <c r="E28" s="71">
        <v>8.4</v>
      </c>
      <c r="F28" s="71">
        <v>8.6</v>
      </c>
      <c r="H28" s="34"/>
      <c r="I28" s="34"/>
    </row>
    <row r="29" spans="1:13" s="11" customFormat="1" ht="11.25" customHeight="1" x14ac:dyDescent="0.2">
      <c r="A29" s="20" t="s">
        <v>27</v>
      </c>
      <c r="B29" s="71">
        <v>642.4</v>
      </c>
      <c r="C29" s="178">
        <v>0</v>
      </c>
      <c r="D29" s="71">
        <v>737.2</v>
      </c>
      <c r="E29" s="71">
        <v>789.4</v>
      </c>
      <c r="F29" s="71">
        <v>799.5</v>
      </c>
      <c r="H29" s="34"/>
      <c r="I29" s="34"/>
    </row>
    <row r="30" spans="1:13" s="11" customFormat="1" ht="11.25" customHeight="1" x14ac:dyDescent="0.2">
      <c r="A30" s="21" t="s">
        <v>52</v>
      </c>
      <c r="B30" s="72">
        <v>1023.7</v>
      </c>
      <c r="C30" s="181">
        <v>379</v>
      </c>
      <c r="D30" s="72">
        <v>1152.2</v>
      </c>
      <c r="E30" s="72">
        <v>1230.3</v>
      </c>
      <c r="F30" s="72">
        <v>1247</v>
      </c>
      <c r="H30" s="34"/>
      <c r="I30" s="34"/>
    </row>
    <row r="31" spans="1:13" s="11" customFormat="1" ht="6.95" customHeight="1" x14ac:dyDescent="0.2">
      <c r="A31" s="6"/>
      <c r="B31" s="73"/>
      <c r="C31" s="180"/>
      <c r="D31" s="73"/>
      <c r="E31" s="73"/>
      <c r="F31" s="73"/>
      <c r="H31" s="34"/>
      <c r="I31" s="34"/>
    </row>
    <row r="32" spans="1:13" s="11" customFormat="1" ht="11.25" customHeight="1" x14ac:dyDescent="0.2">
      <c r="A32" s="6" t="s">
        <v>4</v>
      </c>
      <c r="B32" s="73"/>
      <c r="C32" s="180"/>
      <c r="D32" s="73"/>
      <c r="E32" s="73"/>
      <c r="F32" s="73"/>
      <c r="H32" s="34"/>
      <c r="I32" s="34"/>
    </row>
    <row r="33" spans="1:9" s="11" customFormat="1" ht="11.25" customHeight="1" x14ac:dyDescent="0.2">
      <c r="A33" s="20" t="s">
        <v>79</v>
      </c>
      <c r="B33" s="71">
        <v>0.8</v>
      </c>
      <c r="C33" s="178">
        <v>1.7</v>
      </c>
      <c r="D33" s="71">
        <v>0.8</v>
      </c>
      <c r="E33" s="71">
        <v>1</v>
      </c>
      <c r="F33" s="71">
        <v>1.1000000000000001</v>
      </c>
      <c r="H33" s="34"/>
      <c r="I33" s="34"/>
    </row>
    <row r="34" spans="1:9" s="11" customFormat="1" ht="11.25" customHeight="1" x14ac:dyDescent="0.2">
      <c r="A34" s="20" t="s">
        <v>80</v>
      </c>
      <c r="B34" s="71">
        <v>0.1</v>
      </c>
      <c r="C34" s="178">
        <v>0.1</v>
      </c>
      <c r="D34" s="71">
        <v>0.1</v>
      </c>
      <c r="E34" s="71">
        <v>0.1</v>
      </c>
      <c r="F34" s="71">
        <v>0.1</v>
      </c>
      <c r="H34" s="34"/>
      <c r="I34" s="34"/>
    </row>
    <row r="35" spans="1:9" s="11" customFormat="1" ht="11.25" customHeight="1" x14ac:dyDescent="0.2">
      <c r="A35" s="20" t="s">
        <v>27</v>
      </c>
      <c r="B35" s="71">
        <v>2.1</v>
      </c>
      <c r="C35" s="178">
        <v>0</v>
      </c>
      <c r="D35" s="71">
        <v>3.4</v>
      </c>
      <c r="E35" s="71">
        <v>1.6</v>
      </c>
      <c r="F35" s="71">
        <v>1.9</v>
      </c>
      <c r="H35" s="34"/>
      <c r="I35" s="34"/>
    </row>
    <row r="36" spans="1:9" s="11" customFormat="1" ht="11.25" customHeight="1" x14ac:dyDescent="0.2">
      <c r="A36" s="21" t="s">
        <v>52</v>
      </c>
      <c r="B36" s="72">
        <v>3</v>
      </c>
      <c r="C36" s="179">
        <v>1.8</v>
      </c>
      <c r="D36" s="72">
        <v>4.3</v>
      </c>
      <c r="E36" s="72">
        <v>2.7</v>
      </c>
      <c r="F36" s="72">
        <v>3.1</v>
      </c>
      <c r="H36" s="34"/>
      <c r="I36" s="34"/>
    </row>
    <row r="37" spans="1:9" s="11" customFormat="1" ht="6.95" customHeight="1" x14ac:dyDescent="0.2">
      <c r="A37" s="20"/>
      <c r="B37" s="73"/>
      <c r="C37" s="180"/>
      <c r="D37" s="73"/>
      <c r="E37" s="73"/>
      <c r="F37" s="73"/>
      <c r="H37" s="34"/>
      <c r="I37" s="34"/>
    </row>
    <row r="38" spans="1:9" s="11" customFormat="1" ht="11.25" customHeight="1" x14ac:dyDescent="0.2">
      <c r="A38" s="6" t="s">
        <v>5</v>
      </c>
      <c r="B38" s="73"/>
      <c r="C38" s="180"/>
      <c r="D38" s="73"/>
      <c r="E38" s="73"/>
      <c r="F38" s="73"/>
      <c r="H38" s="34"/>
      <c r="I38" s="34"/>
    </row>
    <row r="39" spans="1:9" s="11" customFormat="1" ht="11.25" customHeight="1" x14ac:dyDescent="0.2">
      <c r="A39" s="20" t="s">
        <v>79</v>
      </c>
      <c r="B39" s="71">
        <v>0.9</v>
      </c>
      <c r="C39" s="178">
        <v>0.6</v>
      </c>
      <c r="D39" s="71">
        <v>0.6</v>
      </c>
      <c r="E39" s="71">
        <v>0.6</v>
      </c>
      <c r="F39" s="71">
        <v>0.6</v>
      </c>
      <c r="H39" s="34"/>
      <c r="I39" s="34"/>
    </row>
    <row r="40" spans="1:9" s="11" customFormat="1" ht="11.25" customHeight="1" x14ac:dyDescent="0.2">
      <c r="A40" s="20" t="s">
        <v>80</v>
      </c>
      <c r="B40" s="74">
        <v>0.1</v>
      </c>
      <c r="C40" s="178">
        <v>0.1</v>
      </c>
      <c r="D40" s="71">
        <v>0.1</v>
      </c>
      <c r="E40" s="71">
        <v>0.1</v>
      </c>
      <c r="F40" s="71">
        <v>0.1</v>
      </c>
      <c r="H40" s="34"/>
      <c r="I40" s="34"/>
    </row>
    <row r="41" spans="1:9" s="11" customFormat="1" ht="11.25" customHeight="1" x14ac:dyDescent="0.2">
      <c r="A41" s="20" t="s">
        <v>27</v>
      </c>
      <c r="B41" s="71">
        <v>0.8</v>
      </c>
      <c r="C41" s="178">
        <v>0</v>
      </c>
      <c r="D41" s="71">
        <v>0.6</v>
      </c>
      <c r="E41" s="71">
        <v>0.7</v>
      </c>
      <c r="F41" s="71">
        <v>0.7</v>
      </c>
      <c r="H41" s="34"/>
      <c r="I41" s="34"/>
    </row>
    <row r="42" spans="1:9" s="11" customFormat="1" ht="11.25" customHeight="1" x14ac:dyDescent="0.2">
      <c r="A42" s="21" t="s">
        <v>52</v>
      </c>
      <c r="B42" s="72">
        <v>1.7</v>
      </c>
      <c r="C42" s="179">
        <v>0.6</v>
      </c>
      <c r="D42" s="72">
        <v>1.3</v>
      </c>
      <c r="E42" s="72">
        <v>1.4</v>
      </c>
      <c r="F42" s="72">
        <v>1.4</v>
      </c>
      <c r="H42" s="34"/>
      <c r="I42" s="34"/>
    </row>
    <row r="43" spans="1:9" s="11" customFormat="1" ht="6.95" customHeight="1" x14ac:dyDescent="0.2">
      <c r="A43" s="6"/>
      <c r="B43" s="73"/>
      <c r="C43" s="180"/>
      <c r="D43" s="73"/>
      <c r="E43" s="73"/>
      <c r="F43" s="73"/>
      <c r="H43" s="34"/>
      <c r="I43" s="34"/>
    </row>
    <row r="44" spans="1:9" s="11" customFormat="1" ht="11.25" customHeight="1" x14ac:dyDescent="0.2">
      <c r="A44" s="23" t="s">
        <v>82</v>
      </c>
      <c r="B44" s="73"/>
      <c r="C44" s="180"/>
      <c r="D44" s="73"/>
      <c r="E44" s="73"/>
      <c r="F44" s="73"/>
      <c r="H44" s="34"/>
      <c r="I44" s="34"/>
    </row>
    <row r="45" spans="1:9" s="11" customFormat="1" ht="11.25" customHeight="1" x14ac:dyDescent="0.2">
      <c r="A45" s="37" t="s">
        <v>83</v>
      </c>
      <c r="B45" s="73"/>
      <c r="C45" s="180"/>
      <c r="D45" s="73"/>
      <c r="E45" s="73"/>
      <c r="F45" s="73"/>
      <c r="H45" s="34"/>
      <c r="I45" s="34"/>
    </row>
    <row r="46" spans="1:9" s="11" customFormat="1" ht="11.25" customHeight="1" x14ac:dyDescent="0.2">
      <c r="A46" s="20" t="s">
        <v>79</v>
      </c>
      <c r="B46" s="71">
        <v>23.3</v>
      </c>
      <c r="C46" s="178">
        <v>19.899999999999999</v>
      </c>
      <c r="D46" s="71">
        <v>22.5</v>
      </c>
      <c r="E46" s="71">
        <v>22.4</v>
      </c>
      <c r="F46" s="71">
        <v>21.7</v>
      </c>
      <c r="H46" s="34"/>
      <c r="I46" s="34"/>
    </row>
    <row r="47" spans="1:9" s="11" customFormat="1" ht="11.25" customHeight="1" x14ac:dyDescent="0.2">
      <c r="A47" s="20" t="s">
        <v>80</v>
      </c>
      <c r="B47" s="71">
        <v>0.6</v>
      </c>
      <c r="C47" s="178">
        <v>0.7</v>
      </c>
      <c r="D47" s="71">
        <v>0.7</v>
      </c>
      <c r="E47" s="71">
        <v>0.7</v>
      </c>
      <c r="F47" s="71">
        <v>0.7</v>
      </c>
      <c r="H47" s="34"/>
      <c r="I47" s="34"/>
    </row>
    <row r="48" spans="1:9" s="11" customFormat="1" ht="11.25" customHeight="1" x14ac:dyDescent="0.2">
      <c r="A48" s="20" t="s">
        <v>27</v>
      </c>
      <c r="B48" s="71">
        <v>34.700000000000003</v>
      </c>
      <c r="C48" s="178">
        <v>0</v>
      </c>
      <c r="D48" s="71">
        <v>34.9</v>
      </c>
      <c r="E48" s="71">
        <v>35.700000000000003</v>
      </c>
      <c r="F48" s="71">
        <v>34.799999999999997</v>
      </c>
      <c r="H48" s="34"/>
      <c r="I48" s="34"/>
    </row>
    <row r="49" spans="1:9" s="11" customFormat="1" ht="11.25" customHeight="1" x14ac:dyDescent="0.2">
      <c r="A49" s="21" t="s">
        <v>52</v>
      </c>
      <c r="B49" s="72">
        <v>58.6</v>
      </c>
      <c r="C49" s="179">
        <v>20.6</v>
      </c>
      <c r="D49" s="72">
        <v>58.1</v>
      </c>
      <c r="E49" s="72">
        <v>58.9</v>
      </c>
      <c r="F49" s="72">
        <v>57.3</v>
      </c>
      <c r="H49" s="34"/>
      <c r="I49" s="34"/>
    </row>
    <row r="50" spans="1:9" s="11" customFormat="1" ht="7.5" customHeight="1" x14ac:dyDescent="0.2">
      <c r="A50" s="6"/>
      <c r="B50" s="73"/>
      <c r="C50" s="180"/>
      <c r="D50" s="73"/>
      <c r="E50" s="73"/>
      <c r="F50" s="73"/>
      <c r="H50" s="34"/>
      <c r="I50" s="34"/>
    </row>
    <row r="51" spans="1:9" s="11" customFormat="1" ht="11.25" x14ac:dyDescent="0.2">
      <c r="A51" s="37" t="s">
        <v>8</v>
      </c>
      <c r="B51" s="73"/>
      <c r="C51" s="180"/>
      <c r="D51" s="73"/>
      <c r="E51" s="73"/>
      <c r="F51" s="73"/>
      <c r="H51" s="34"/>
      <c r="I51" s="34"/>
    </row>
    <row r="52" spans="1:9" s="11" customFormat="1" ht="11.25" customHeight="1" x14ac:dyDescent="0.2">
      <c r="A52" s="20" t="s">
        <v>79</v>
      </c>
      <c r="B52" s="71" t="s">
        <v>51</v>
      </c>
      <c r="C52" s="178" t="s">
        <v>51</v>
      </c>
      <c r="D52" s="71" t="s">
        <v>51</v>
      </c>
      <c r="E52" s="71">
        <v>0.3</v>
      </c>
      <c r="F52" s="71">
        <v>0.6</v>
      </c>
      <c r="H52" s="34"/>
      <c r="I52" s="34"/>
    </row>
    <row r="53" spans="1:9" s="11" customFormat="1" ht="11.25" customHeight="1" x14ac:dyDescent="0.2">
      <c r="A53" s="20" t="s">
        <v>80</v>
      </c>
      <c r="B53" s="71">
        <v>0.1</v>
      </c>
      <c r="C53" s="178">
        <v>0.1</v>
      </c>
      <c r="D53" s="71">
        <v>0.1</v>
      </c>
      <c r="E53" s="71">
        <v>0.1</v>
      </c>
      <c r="F53" s="71">
        <v>0.1</v>
      </c>
      <c r="H53" s="34"/>
      <c r="I53" s="34"/>
    </row>
    <row r="54" spans="1:9" s="11" customFormat="1" ht="11.25" customHeight="1" x14ac:dyDescent="0.2">
      <c r="A54" s="20" t="s">
        <v>27</v>
      </c>
      <c r="B54" s="71" t="s">
        <v>51</v>
      </c>
      <c r="C54" s="178" t="s">
        <v>51</v>
      </c>
      <c r="D54" s="71" t="s">
        <v>51</v>
      </c>
      <c r="E54" s="71">
        <v>0.4</v>
      </c>
      <c r="F54" s="71">
        <v>1.1000000000000001</v>
      </c>
      <c r="H54" s="34"/>
      <c r="I54" s="34"/>
    </row>
    <row r="55" spans="1:9" s="11" customFormat="1" ht="11.25" customHeight="1" x14ac:dyDescent="0.2">
      <c r="A55" s="21" t="s">
        <v>52</v>
      </c>
      <c r="B55" s="72">
        <v>0.1</v>
      </c>
      <c r="C55" s="179">
        <v>0.1</v>
      </c>
      <c r="D55" s="72">
        <v>0.1</v>
      </c>
      <c r="E55" s="72">
        <v>0.8</v>
      </c>
      <c r="F55" s="72">
        <v>1.8</v>
      </c>
      <c r="H55" s="34"/>
      <c r="I55" s="34"/>
    </row>
    <row r="56" spans="1:9" s="11" customFormat="1" ht="6.95" customHeight="1" x14ac:dyDescent="0.2">
      <c r="A56" s="56"/>
      <c r="B56" s="75"/>
      <c r="C56" s="182"/>
      <c r="D56" s="75"/>
      <c r="E56" s="75"/>
      <c r="F56" s="75"/>
      <c r="H56" s="34"/>
      <c r="I56" s="34"/>
    </row>
    <row r="57" spans="1:9" s="11" customFormat="1" ht="11.25" x14ac:dyDescent="0.2">
      <c r="A57" s="57" t="s">
        <v>10</v>
      </c>
      <c r="B57" s="76"/>
      <c r="C57" s="183"/>
      <c r="D57" s="76"/>
      <c r="E57" s="76"/>
      <c r="F57" s="76"/>
      <c r="H57" s="34"/>
      <c r="I57" s="34"/>
    </row>
    <row r="58" spans="1:9" s="11" customFormat="1" ht="11.25" customHeight="1" x14ac:dyDescent="0.2">
      <c r="A58" s="20" t="s">
        <v>79</v>
      </c>
      <c r="B58" s="71">
        <v>6.4</v>
      </c>
      <c r="C58" s="178">
        <v>8.9</v>
      </c>
      <c r="D58" s="71">
        <v>15.7</v>
      </c>
      <c r="E58" s="71">
        <v>16.7</v>
      </c>
      <c r="F58" s="71">
        <v>16.600000000000001</v>
      </c>
      <c r="H58" s="34"/>
      <c r="I58" s="34"/>
    </row>
    <row r="59" spans="1:9" s="11" customFormat="1" ht="11.25" customHeight="1" x14ac:dyDescent="0.2">
      <c r="A59" s="20" t="s">
        <v>80</v>
      </c>
      <c r="B59" s="71">
        <v>0.9</v>
      </c>
      <c r="C59" s="178">
        <v>0.9</v>
      </c>
      <c r="D59" s="71">
        <v>0.9</v>
      </c>
      <c r="E59" s="71">
        <v>1</v>
      </c>
      <c r="F59" s="71">
        <v>1</v>
      </c>
      <c r="H59" s="34"/>
      <c r="I59" s="34"/>
    </row>
    <row r="60" spans="1:9" s="11" customFormat="1" ht="11.25" customHeight="1" x14ac:dyDescent="0.2">
      <c r="A60" s="20" t="s">
        <v>27</v>
      </c>
      <c r="B60" s="71">
        <v>11.6</v>
      </c>
      <c r="C60" s="178">
        <v>0</v>
      </c>
      <c r="D60" s="71">
        <v>24.5</v>
      </c>
      <c r="E60" s="71">
        <v>28.7</v>
      </c>
      <c r="F60" s="71">
        <v>29.1</v>
      </c>
      <c r="H60" s="34"/>
      <c r="I60" s="34"/>
    </row>
    <row r="61" spans="1:9" s="11" customFormat="1" ht="11.25" customHeight="1" x14ac:dyDescent="0.2">
      <c r="A61" s="21" t="s">
        <v>52</v>
      </c>
      <c r="B61" s="72">
        <v>18.899999999999999</v>
      </c>
      <c r="C61" s="179">
        <v>9.9</v>
      </c>
      <c r="D61" s="72">
        <v>41.1</v>
      </c>
      <c r="E61" s="72">
        <v>46.4</v>
      </c>
      <c r="F61" s="72">
        <v>46.8</v>
      </c>
      <c r="H61" s="34"/>
      <c r="I61" s="34"/>
    </row>
    <row r="62" spans="1:9" s="153" customFormat="1" ht="11.25" customHeight="1" x14ac:dyDescent="0.2">
      <c r="A62" s="21"/>
      <c r="B62" s="162"/>
      <c r="C62" s="184"/>
      <c r="D62" s="162"/>
      <c r="E62" s="162"/>
      <c r="F62" s="162"/>
      <c r="H62" s="154"/>
      <c r="I62" s="154"/>
    </row>
    <row r="63" spans="1:9" s="11" customFormat="1" ht="11.25" x14ac:dyDescent="0.2">
      <c r="A63" s="37" t="s">
        <v>9</v>
      </c>
      <c r="B63" s="13"/>
      <c r="C63" s="177"/>
      <c r="D63" s="13"/>
      <c r="E63" s="13"/>
      <c r="F63" s="13"/>
      <c r="H63" s="34"/>
      <c r="I63" s="34"/>
    </row>
    <row r="64" spans="1:9" s="11" customFormat="1" ht="11.25" customHeight="1" x14ac:dyDescent="0.2">
      <c r="A64" s="20" t="s">
        <v>79</v>
      </c>
      <c r="B64" s="71">
        <v>71.099999999999994</v>
      </c>
      <c r="C64" s="178">
        <v>92</v>
      </c>
      <c r="D64" s="71">
        <v>103.2</v>
      </c>
      <c r="E64" s="71">
        <v>108.8</v>
      </c>
      <c r="F64" s="71">
        <v>114.7</v>
      </c>
      <c r="H64" s="34"/>
      <c r="I64" s="34"/>
    </row>
    <row r="65" spans="1:9" s="11" customFormat="1" ht="11.25" customHeight="1" x14ac:dyDescent="0.2">
      <c r="A65" s="20" t="s">
        <v>80</v>
      </c>
      <c r="B65" s="71">
        <v>2.8</v>
      </c>
      <c r="C65" s="178">
        <v>2.9</v>
      </c>
      <c r="D65" s="71">
        <v>3</v>
      </c>
      <c r="E65" s="71">
        <v>3.1</v>
      </c>
      <c r="F65" s="71">
        <v>3.1</v>
      </c>
      <c r="H65" s="34"/>
      <c r="I65" s="34"/>
    </row>
    <row r="66" spans="1:9" s="11" customFormat="1" ht="11.25" customHeight="1" x14ac:dyDescent="0.2">
      <c r="A66" s="20" t="s">
        <v>27</v>
      </c>
      <c r="B66" s="71">
        <v>111.9</v>
      </c>
      <c r="C66" s="178">
        <v>0</v>
      </c>
      <c r="D66" s="71">
        <v>168.9</v>
      </c>
      <c r="E66" s="71">
        <v>182.8</v>
      </c>
      <c r="F66" s="71">
        <v>194.4</v>
      </c>
      <c r="H66" s="34"/>
      <c r="I66" s="34"/>
    </row>
    <row r="67" spans="1:9" s="11" customFormat="1" ht="11.25" customHeight="1" x14ac:dyDescent="0.2">
      <c r="A67" s="21" t="s">
        <v>52</v>
      </c>
      <c r="B67" s="72">
        <v>185.9</v>
      </c>
      <c r="C67" s="179">
        <v>94.9</v>
      </c>
      <c r="D67" s="72">
        <v>275</v>
      </c>
      <c r="E67" s="72">
        <v>294.60000000000002</v>
      </c>
      <c r="F67" s="72">
        <v>312.3</v>
      </c>
      <c r="H67" s="34"/>
      <c r="I67" s="34"/>
    </row>
    <row r="68" spans="1:9" s="11" customFormat="1" ht="6.95" customHeight="1" x14ac:dyDescent="0.2">
      <c r="A68" s="21"/>
      <c r="B68" s="75"/>
      <c r="C68" s="182"/>
      <c r="D68" s="75"/>
      <c r="E68" s="75"/>
      <c r="F68" s="75"/>
      <c r="H68" s="34"/>
      <c r="I68" s="34"/>
    </row>
    <row r="69" spans="1:9" s="11" customFormat="1" ht="11.25" x14ac:dyDescent="0.2">
      <c r="A69" s="37" t="s">
        <v>7</v>
      </c>
      <c r="B69" s="73"/>
      <c r="C69" s="180"/>
      <c r="D69" s="73"/>
      <c r="E69" s="73"/>
      <c r="F69" s="73"/>
      <c r="H69" s="34"/>
      <c r="I69" s="34"/>
    </row>
    <row r="70" spans="1:9" s="11" customFormat="1" ht="11.25" customHeight="1" x14ac:dyDescent="0.2">
      <c r="A70" s="20" t="s">
        <v>79</v>
      </c>
      <c r="B70" s="71">
        <v>17.7</v>
      </c>
      <c r="C70" s="178">
        <v>13.3</v>
      </c>
      <c r="D70" s="71">
        <v>12.5</v>
      </c>
      <c r="E70" s="71">
        <v>12.9</v>
      </c>
      <c r="F70" s="71">
        <v>15</v>
      </c>
      <c r="H70" s="34"/>
      <c r="I70" s="34"/>
    </row>
    <row r="71" spans="1:9" s="11" customFormat="1" ht="11.25" customHeight="1" x14ac:dyDescent="0.2">
      <c r="A71" s="20" t="s">
        <v>80</v>
      </c>
      <c r="B71" s="71">
        <v>0.8</v>
      </c>
      <c r="C71" s="178">
        <v>0.8</v>
      </c>
      <c r="D71" s="71">
        <v>0.8</v>
      </c>
      <c r="E71" s="71">
        <v>0.8</v>
      </c>
      <c r="F71" s="71">
        <v>0.8</v>
      </c>
      <c r="H71" s="34"/>
      <c r="I71" s="34"/>
    </row>
    <row r="72" spans="1:9" s="11" customFormat="1" ht="11.25" customHeight="1" x14ac:dyDescent="0.2">
      <c r="A72" s="20" t="s">
        <v>27</v>
      </c>
      <c r="B72" s="71">
        <v>39</v>
      </c>
      <c r="C72" s="178" t="s">
        <v>51</v>
      </c>
      <c r="D72" s="71">
        <v>22.2</v>
      </c>
      <c r="E72" s="71">
        <v>22.4</v>
      </c>
      <c r="F72" s="71">
        <v>25.3</v>
      </c>
      <c r="H72" s="34"/>
      <c r="I72" s="34"/>
    </row>
    <row r="73" spans="1:9" s="11" customFormat="1" ht="11.25" customHeight="1" x14ac:dyDescent="0.2">
      <c r="A73" s="21" t="s">
        <v>52</v>
      </c>
      <c r="B73" s="72">
        <v>57.5</v>
      </c>
      <c r="C73" s="179">
        <v>14.1</v>
      </c>
      <c r="D73" s="72">
        <v>35.5</v>
      </c>
      <c r="E73" s="72">
        <v>36.1</v>
      </c>
      <c r="F73" s="72">
        <v>41.2</v>
      </c>
      <c r="H73" s="34"/>
      <c r="I73" s="34"/>
    </row>
    <row r="74" spans="1:9" s="11" customFormat="1" ht="7.5" customHeight="1" x14ac:dyDescent="0.2">
      <c r="A74" s="6"/>
      <c r="B74" s="73"/>
      <c r="C74" s="180"/>
      <c r="D74" s="73"/>
      <c r="E74" s="73"/>
      <c r="F74" s="73"/>
      <c r="H74" s="34"/>
      <c r="I74" s="34"/>
    </row>
    <row r="75" spans="1:9" s="11" customFormat="1" ht="11.25" hidden="1" customHeight="1" x14ac:dyDescent="0.2">
      <c r="A75" s="6" t="s">
        <v>86</v>
      </c>
      <c r="B75" s="73"/>
      <c r="C75" s="180"/>
      <c r="D75" s="73"/>
      <c r="E75" s="73"/>
      <c r="F75" s="73"/>
      <c r="H75" s="34"/>
      <c r="I75" s="34"/>
    </row>
    <row r="76" spans="1:9" s="11" customFormat="1" ht="11.25" hidden="1" customHeight="1" x14ac:dyDescent="0.2">
      <c r="A76" s="20" t="s">
        <v>79</v>
      </c>
      <c r="B76" s="73"/>
      <c r="C76" s="180"/>
      <c r="D76" s="73"/>
      <c r="E76" s="73"/>
      <c r="F76" s="73"/>
      <c r="H76" s="34"/>
      <c r="I76" s="34"/>
    </row>
    <row r="77" spans="1:9" s="11" customFormat="1" ht="11.25" hidden="1" customHeight="1" x14ac:dyDescent="0.2">
      <c r="A77" s="20" t="s">
        <v>80</v>
      </c>
      <c r="B77" s="73"/>
      <c r="C77" s="180"/>
      <c r="D77" s="73"/>
      <c r="E77" s="73"/>
      <c r="F77" s="73"/>
      <c r="H77" s="34"/>
      <c r="I77" s="34"/>
    </row>
    <row r="78" spans="1:9" s="11" customFormat="1" ht="11.25" hidden="1" customHeight="1" x14ac:dyDescent="0.2">
      <c r="A78" s="20" t="s">
        <v>27</v>
      </c>
      <c r="B78" s="73"/>
      <c r="C78" s="180"/>
      <c r="D78" s="73"/>
      <c r="E78" s="73"/>
      <c r="F78" s="73"/>
      <c r="H78" s="34"/>
      <c r="I78" s="34"/>
    </row>
    <row r="79" spans="1:9" s="11" customFormat="1" ht="11.25" hidden="1" customHeight="1" x14ac:dyDescent="0.2">
      <c r="A79" s="21" t="s">
        <v>52</v>
      </c>
      <c r="B79" s="78"/>
      <c r="C79" s="185"/>
      <c r="D79" s="78"/>
      <c r="E79" s="78"/>
      <c r="F79" s="78"/>
      <c r="H79" s="34"/>
      <c r="I79" s="34"/>
    </row>
    <row r="80" spans="1:9" s="11" customFormat="1" ht="8.1" hidden="1" customHeight="1" x14ac:dyDescent="0.2">
      <c r="A80" s="22"/>
      <c r="B80" s="73"/>
      <c r="C80" s="180"/>
      <c r="D80" s="73"/>
      <c r="E80" s="73"/>
      <c r="F80" s="73"/>
      <c r="H80" s="34"/>
      <c r="I80" s="34"/>
    </row>
    <row r="81" spans="1:9" s="11" customFormat="1" ht="11.25" customHeight="1" x14ac:dyDescent="0.2">
      <c r="A81" s="23" t="s">
        <v>87</v>
      </c>
      <c r="B81" s="73"/>
      <c r="C81" s="180"/>
      <c r="D81" s="73"/>
      <c r="E81" s="73"/>
      <c r="F81" s="73"/>
      <c r="H81" s="34"/>
      <c r="I81" s="34"/>
    </row>
    <row r="82" spans="1:9" s="11" customFormat="1" ht="11.25" customHeight="1" x14ac:dyDescent="0.2">
      <c r="A82" s="6" t="s">
        <v>6</v>
      </c>
      <c r="B82" s="73"/>
      <c r="C82" s="180"/>
      <c r="D82" s="73"/>
      <c r="E82" s="73"/>
      <c r="F82" s="73"/>
      <c r="H82" s="34"/>
      <c r="I82" s="34"/>
    </row>
    <row r="83" spans="1:9" s="11" customFormat="1" ht="11.25" customHeight="1" x14ac:dyDescent="0.2">
      <c r="A83" s="20" t="s">
        <v>79</v>
      </c>
      <c r="B83" s="71">
        <v>1</v>
      </c>
      <c r="C83" s="178">
        <v>15.3</v>
      </c>
      <c r="D83" s="71">
        <v>21.8</v>
      </c>
      <c r="E83" s="71">
        <v>23.7</v>
      </c>
      <c r="F83" s="71">
        <v>18.2</v>
      </c>
      <c r="H83" s="34"/>
      <c r="I83" s="34"/>
    </row>
    <row r="84" spans="1:9" s="11" customFormat="1" ht="11.25" customHeight="1" x14ac:dyDescent="0.2">
      <c r="A84" s="20" t="s">
        <v>80</v>
      </c>
      <c r="B84" s="71">
        <v>9.3000000000000007</v>
      </c>
      <c r="C84" s="178">
        <v>8.1</v>
      </c>
      <c r="D84" s="71">
        <v>8.4</v>
      </c>
      <c r="E84" s="71">
        <v>8.5</v>
      </c>
      <c r="F84" s="71">
        <v>8.6999999999999993</v>
      </c>
      <c r="H84" s="34"/>
      <c r="I84" s="34"/>
    </row>
    <row r="85" spans="1:9" s="11" customFormat="1" ht="11.25" customHeight="1" x14ac:dyDescent="0.2">
      <c r="A85" s="20" t="s">
        <v>27</v>
      </c>
      <c r="B85" s="71">
        <v>168.8</v>
      </c>
      <c r="C85" s="178" t="s">
        <v>51</v>
      </c>
      <c r="D85" s="71">
        <v>27.7</v>
      </c>
      <c r="E85" s="71">
        <v>38.200000000000003</v>
      </c>
      <c r="F85" s="71">
        <v>41.6</v>
      </c>
      <c r="H85" s="34"/>
      <c r="I85" s="34"/>
    </row>
    <row r="86" spans="1:9" s="11" customFormat="1" ht="11.25" customHeight="1" x14ac:dyDescent="0.2">
      <c r="A86" s="21" t="s">
        <v>52</v>
      </c>
      <c r="B86" s="72">
        <v>179.2</v>
      </c>
      <c r="C86" s="179">
        <v>23.4</v>
      </c>
      <c r="D86" s="72">
        <v>57.8</v>
      </c>
      <c r="E86" s="72">
        <v>70.400000000000006</v>
      </c>
      <c r="F86" s="72">
        <v>68.5</v>
      </c>
      <c r="H86" s="34"/>
      <c r="I86" s="34"/>
    </row>
    <row r="87" spans="1:9" s="11" customFormat="1" ht="6.95" customHeight="1" x14ac:dyDescent="0.2">
      <c r="A87" s="22"/>
      <c r="B87" s="73"/>
      <c r="C87" s="180"/>
      <c r="D87" s="73"/>
      <c r="E87" s="73"/>
      <c r="F87" s="73"/>
      <c r="H87" s="34"/>
      <c r="I87" s="34"/>
    </row>
    <row r="88" spans="1:9" s="11" customFormat="1" ht="11.25" customHeight="1" x14ac:dyDescent="0.2">
      <c r="A88" s="6" t="s">
        <v>11</v>
      </c>
      <c r="B88" s="73"/>
      <c r="C88" s="180"/>
      <c r="D88" s="73"/>
      <c r="E88" s="73"/>
      <c r="F88" s="73"/>
      <c r="H88" s="34"/>
      <c r="I88" s="34"/>
    </row>
    <row r="89" spans="1:9" s="11" customFormat="1" ht="11.25" customHeight="1" x14ac:dyDescent="0.2">
      <c r="A89" s="20" t="s">
        <v>79</v>
      </c>
      <c r="B89" s="71">
        <v>17.2</v>
      </c>
      <c r="C89" s="178">
        <v>6.2</v>
      </c>
      <c r="D89" s="71">
        <v>6.6</v>
      </c>
      <c r="E89" s="71">
        <v>7</v>
      </c>
      <c r="F89" s="71">
        <v>7.4</v>
      </c>
      <c r="H89" s="34"/>
      <c r="I89" s="34"/>
    </row>
    <row r="90" spans="1:9" s="11" customFormat="1" ht="11.25" customHeight="1" x14ac:dyDescent="0.2">
      <c r="A90" s="20" t="s">
        <v>80</v>
      </c>
      <c r="B90" s="71">
        <v>0.2</v>
      </c>
      <c r="C90" s="178">
        <v>0.2</v>
      </c>
      <c r="D90" s="71">
        <v>0.2</v>
      </c>
      <c r="E90" s="71">
        <v>0.2</v>
      </c>
      <c r="F90" s="71">
        <v>0.2</v>
      </c>
      <c r="H90" s="34"/>
      <c r="I90" s="34"/>
    </row>
    <row r="91" spans="1:9" s="11" customFormat="1" ht="11.25" customHeight="1" x14ac:dyDescent="0.2">
      <c r="A91" s="109" t="s">
        <v>27</v>
      </c>
      <c r="B91" s="71">
        <v>23.5</v>
      </c>
      <c r="C91" s="178" t="s">
        <v>51</v>
      </c>
      <c r="D91" s="71">
        <v>10.9</v>
      </c>
      <c r="E91" s="71">
        <v>11.6</v>
      </c>
      <c r="F91" s="71">
        <v>12.3</v>
      </c>
      <c r="H91" s="34"/>
      <c r="I91" s="34"/>
    </row>
    <row r="92" spans="1:9" s="11" customFormat="1" ht="11.25" customHeight="1" x14ac:dyDescent="0.2">
      <c r="A92" s="21" t="s">
        <v>52</v>
      </c>
      <c r="B92" s="72">
        <v>40.799999999999997</v>
      </c>
      <c r="C92" s="179">
        <v>6.4</v>
      </c>
      <c r="D92" s="72">
        <v>17.7</v>
      </c>
      <c r="E92" s="72">
        <v>18.8</v>
      </c>
      <c r="F92" s="72">
        <v>19.8</v>
      </c>
      <c r="H92" s="34"/>
      <c r="I92" s="34"/>
    </row>
    <row r="93" spans="1:9" s="11" customFormat="1" ht="8.1" customHeight="1" x14ac:dyDescent="0.2">
      <c r="A93" s="6"/>
      <c r="B93" s="73"/>
      <c r="C93" s="180"/>
      <c r="D93" s="73"/>
      <c r="E93" s="73"/>
      <c r="F93" s="73"/>
      <c r="H93" s="34"/>
      <c r="I93" s="34"/>
    </row>
    <row r="94" spans="1:9" s="11" customFormat="1" ht="11.25" customHeight="1" x14ac:dyDescent="0.2">
      <c r="A94" s="6" t="s">
        <v>12</v>
      </c>
      <c r="B94" s="73"/>
      <c r="C94" s="180"/>
      <c r="D94" s="73"/>
      <c r="E94" s="73"/>
      <c r="F94" s="73"/>
      <c r="H94" s="34"/>
      <c r="I94" s="34"/>
    </row>
    <row r="95" spans="1:9" s="11" customFormat="1" ht="11.25" customHeight="1" x14ac:dyDescent="0.2">
      <c r="A95" s="20" t="s">
        <v>79</v>
      </c>
      <c r="B95" s="71">
        <v>8.8000000000000007</v>
      </c>
      <c r="C95" s="178">
        <v>9.9</v>
      </c>
      <c r="D95" s="71">
        <v>10</v>
      </c>
      <c r="E95" s="71">
        <v>10.199999999999999</v>
      </c>
      <c r="F95" s="71">
        <v>10.199999999999999</v>
      </c>
      <c r="H95" s="34"/>
      <c r="I95" s="34"/>
    </row>
    <row r="96" spans="1:9" s="11" customFormat="1" ht="11.25" customHeight="1" x14ac:dyDescent="0.2">
      <c r="A96" s="20" t="s">
        <v>27</v>
      </c>
      <c r="B96" s="71">
        <v>21.4</v>
      </c>
      <c r="C96" s="178">
        <v>15.3</v>
      </c>
      <c r="D96" s="71">
        <v>17.3</v>
      </c>
      <c r="E96" s="71">
        <v>17.5</v>
      </c>
      <c r="F96" s="71">
        <v>17.899999999999999</v>
      </c>
      <c r="H96" s="34"/>
      <c r="I96" s="34"/>
    </row>
    <row r="97" spans="1:9" s="11" customFormat="1" ht="11.25" x14ac:dyDescent="0.2">
      <c r="A97" s="21" t="s">
        <v>52</v>
      </c>
      <c r="B97" s="72">
        <v>30.1</v>
      </c>
      <c r="C97" s="179">
        <v>25.2</v>
      </c>
      <c r="D97" s="72">
        <v>27.3</v>
      </c>
      <c r="E97" s="72">
        <v>27.7</v>
      </c>
      <c r="F97" s="72">
        <v>28.1</v>
      </c>
      <c r="H97" s="34"/>
      <c r="I97" s="34"/>
    </row>
    <row r="98" spans="1:9" s="11" customFormat="1" ht="7.5" customHeight="1" x14ac:dyDescent="0.2">
      <c r="B98" s="77"/>
      <c r="C98" s="186"/>
      <c r="D98" s="77"/>
      <c r="E98" s="77"/>
      <c r="F98" s="77"/>
      <c r="H98" s="34"/>
      <c r="I98" s="34"/>
    </row>
    <row r="99" spans="1:9" s="11" customFormat="1" ht="11.25" x14ac:dyDescent="0.2">
      <c r="A99" s="6" t="s">
        <v>13</v>
      </c>
      <c r="B99" s="73"/>
      <c r="C99" s="180"/>
      <c r="D99" s="73"/>
      <c r="E99" s="73"/>
      <c r="F99" s="73"/>
      <c r="H99" s="34"/>
      <c r="I99" s="34"/>
    </row>
    <row r="100" spans="1:9" s="11" customFormat="1" ht="11.25" customHeight="1" x14ac:dyDescent="0.2">
      <c r="A100" s="20" t="s">
        <v>79</v>
      </c>
      <c r="B100" s="71">
        <v>276.8</v>
      </c>
      <c r="C100" s="178">
        <v>27.5</v>
      </c>
      <c r="D100" s="71">
        <v>35.799999999999997</v>
      </c>
      <c r="E100" s="71">
        <v>43.8</v>
      </c>
      <c r="F100" s="71">
        <v>46.6</v>
      </c>
      <c r="H100" s="34"/>
      <c r="I100" s="34"/>
    </row>
    <row r="101" spans="1:9" s="11" customFormat="1" ht="11.25" customHeight="1" x14ac:dyDescent="0.2">
      <c r="A101" s="20" t="s">
        <v>27</v>
      </c>
      <c r="B101" s="71">
        <v>0</v>
      </c>
      <c r="C101" s="178">
        <v>572.1</v>
      </c>
      <c r="D101" s="71">
        <v>58.7</v>
      </c>
      <c r="E101" s="71">
        <v>61.8</v>
      </c>
      <c r="F101" s="71">
        <v>65.099999999999994</v>
      </c>
      <c r="H101" s="34"/>
      <c r="I101" s="34"/>
    </row>
    <row r="102" spans="1:9" s="11" customFormat="1" ht="11.25" customHeight="1" x14ac:dyDescent="0.2">
      <c r="A102" s="21" t="s">
        <v>52</v>
      </c>
      <c r="B102" s="72">
        <v>276.8</v>
      </c>
      <c r="C102" s="179">
        <v>599.6</v>
      </c>
      <c r="D102" s="72">
        <v>94.5</v>
      </c>
      <c r="E102" s="72">
        <v>105.6</v>
      </c>
      <c r="F102" s="72">
        <v>111.8</v>
      </c>
      <c r="H102" s="34"/>
      <c r="I102" s="34"/>
    </row>
    <row r="103" spans="1:9" s="11" customFormat="1" ht="7.5" customHeight="1" x14ac:dyDescent="0.2">
      <c r="A103" s="6"/>
      <c r="B103" s="73"/>
      <c r="C103" s="180"/>
      <c r="D103" s="73"/>
      <c r="E103" s="73"/>
      <c r="F103" s="73"/>
      <c r="H103" s="34"/>
      <c r="I103" s="34"/>
    </row>
    <row r="104" spans="1:9" s="11" customFormat="1" ht="11.25" customHeight="1" x14ac:dyDescent="0.2">
      <c r="A104" s="43" t="s">
        <v>14</v>
      </c>
      <c r="B104" s="73"/>
      <c r="C104" s="180"/>
      <c r="D104" s="73"/>
      <c r="E104" s="73"/>
      <c r="F104" s="73"/>
      <c r="H104" s="34"/>
      <c r="I104" s="34"/>
    </row>
    <row r="105" spans="1:9" s="11" customFormat="1" ht="11.25" customHeight="1" x14ac:dyDescent="0.2">
      <c r="A105" s="20" t="s">
        <v>79</v>
      </c>
      <c r="B105" s="71" t="s">
        <v>51</v>
      </c>
      <c r="C105" s="178" t="s">
        <v>51</v>
      </c>
      <c r="D105" s="71">
        <v>0.9</v>
      </c>
      <c r="E105" s="71">
        <v>1.5</v>
      </c>
      <c r="F105" s="71">
        <v>1.2</v>
      </c>
      <c r="H105" s="34"/>
      <c r="I105" s="34"/>
    </row>
    <row r="106" spans="1:9" s="11" customFormat="1" ht="11.25" customHeight="1" x14ac:dyDescent="0.2">
      <c r="A106" s="20" t="s">
        <v>80</v>
      </c>
      <c r="B106" s="71">
        <v>0.1</v>
      </c>
      <c r="C106" s="178">
        <v>0.3</v>
      </c>
      <c r="D106" s="71">
        <v>0.4</v>
      </c>
      <c r="E106" s="71">
        <v>0.5</v>
      </c>
      <c r="F106" s="71">
        <v>0.7</v>
      </c>
      <c r="H106" s="34"/>
      <c r="I106" s="34"/>
    </row>
    <row r="107" spans="1:9" s="11" customFormat="1" ht="11.25" customHeight="1" x14ac:dyDescent="0.2">
      <c r="A107" s="20" t="s">
        <v>27</v>
      </c>
      <c r="B107" s="71" t="s">
        <v>51</v>
      </c>
      <c r="C107" s="178" t="s">
        <v>51</v>
      </c>
      <c r="D107" s="71" t="s">
        <v>51</v>
      </c>
      <c r="E107" s="71" t="s">
        <v>51</v>
      </c>
      <c r="F107" s="71">
        <v>0.8</v>
      </c>
      <c r="H107" s="34"/>
      <c r="I107" s="34"/>
    </row>
    <row r="108" spans="1:9" s="11" customFormat="1" ht="11.25" customHeight="1" x14ac:dyDescent="0.2">
      <c r="A108" s="21" t="s">
        <v>52</v>
      </c>
      <c r="B108" s="72">
        <v>0.1</v>
      </c>
      <c r="C108" s="179">
        <v>0.3</v>
      </c>
      <c r="D108" s="72">
        <v>1.3</v>
      </c>
      <c r="E108" s="72">
        <v>2.1</v>
      </c>
      <c r="F108" s="72">
        <v>2.7</v>
      </c>
      <c r="H108" s="34"/>
      <c r="I108" s="34"/>
    </row>
    <row r="109" spans="1:9" s="11" customFormat="1" ht="7.5" customHeight="1" x14ac:dyDescent="0.2">
      <c r="A109" s="6"/>
      <c r="B109" s="73"/>
      <c r="C109" s="180"/>
      <c r="D109" s="73"/>
      <c r="E109" s="73"/>
      <c r="F109" s="73"/>
      <c r="H109" s="34"/>
      <c r="I109" s="34"/>
    </row>
    <row r="110" spans="1:9" s="11" customFormat="1" ht="11.25" customHeight="1" x14ac:dyDescent="0.2">
      <c r="A110" s="69" t="s">
        <v>88</v>
      </c>
      <c r="B110" s="79"/>
      <c r="C110" s="187"/>
      <c r="D110" s="79"/>
      <c r="E110" s="79"/>
      <c r="F110" s="79"/>
      <c r="H110" s="34"/>
      <c r="I110" s="34"/>
    </row>
    <row r="111" spans="1:9" s="11" customFormat="1" ht="11.25" x14ac:dyDescent="0.2">
      <c r="A111" s="70" t="s">
        <v>89</v>
      </c>
      <c r="B111" s="90">
        <v>915.7</v>
      </c>
      <c r="C111" s="188">
        <v>674</v>
      </c>
      <c r="D111" s="90">
        <v>761.8</v>
      </c>
      <c r="E111" s="90">
        <v>814.1</v>
      </c>
      <c r="F111" s="90">
        <v>802.1</v>
      </c>
      <c r="H111" s="34"/>
      <c r="I111" s="34"/>
    </row>
    <row r="112" spans="1:9" s="11" customFormat="1" ht="11.25" customHeight="1" x14ac:dyDescent="0.2">
      <c r="A112" s="70" t="s">
        <v>80</v>
      </c>
      <c r="B112" s="90">
        <v>25.9</v>
      </c>
      <c r="C112" s="188">
        <v>25.7</v>
      </c>
      <c r="D112" s="90">
        <v>26.2</v>
      </c>
      <c r="E112" s="90">
        <v>26.8</v>
      </c>
      <c r="F112" s="90">
        <v>27.6</v>
      </c>
      <c r="H112" s="34"/>
      <c r="I112" s="34"/>
    </row>
    <row r="113" spans="1:9" s="11" customFormat="1" ht="11.25" x14ac:dyDescent="0.2">
      <c r="A113" s="70" t="s">
        <v>27</v>
      </c>
      <c r="B113" s="90">
        <v>1359.9</v>
      </c>
      <c r="C113" s="188">
        <v>587.5</v>
      </c>
      <c r="D113" s="90">
        <v>1414.6</v>
      </c>
      <c r="E113" s="90">
        <v>1494.9</v>
      </c>
      <c r="F113" s="90">
        <v>1502.3</v>
      </c>
      <c r="H113" s="34"/>
      <c r="I113" s="34"/>
    </row>
    <row r="114" spans="1:9" s="11" customFormat="1" ht="7.5" customHeight="1" x14ac:dyDescent="0.2">
      <c r="A114" s="22"/>
      <c r="B114" s="91"/>
      <c r="C114" s="189"/>
      <c r="D114" s="91"/>
      <c r="E114" s="91"/>
      <c r="F114" s="91"/>
      <c r="H114" s="34"/>
      <c r="I114" s="34"/>
    </row>
    <row r="115" spans="1:9" s="24" customFormat="1" ht="11.25" customHeight="1" x14ac:dyDescent="0.2">
      <c r="A115" s="23" t="s">
        <v>49</v>
      </c>
      <c r="B115" s="92">
        <v>2301.5</v>
      </c>
      <c r="C115" s="190">
        <v>1287.0999999999999</v>
      </c>
      <c r="D115" s="92">
        <v>2202.6</v>
      </c>
      <c r="E115" s="92">
        <v>2335.9</v>
      </c>
      <c r="F115" s="92">
        <v>2332</v>
      </c>
      <c r="H115" s="36"/>
      <c r="I115" s="36"/>
    </row>
    <row r="117" spans="1:9" s="28" customFormat="1" x14ac:dyDescent="0.2">
      <c r="A117" s="301" t="s">
        <v>354</v>
      </c>
      <c r="B117" s="302"/>
      <c r="C117" s="302"/>
      <c r="D117" s="302"/>
      <c r="E117" s="302"/>
      <c r="F117" s="302"/>
      <c r="G117" s="102"/>
      <c r="H117" s="102"/>
      <c r="I117" s="102"/>
    </row>
    <row r="118" spans="1:9" s="28" customFormat="1" x14ac:dyDescent="0.2">
      <c r="A118" s="301" t="s">
        <v>67</v>
      </c>
      <c r="B118" s="303"/>
      <c r="C118" s="303"/>
      <c r="D118" s="303"/>
      <c r="E118" s="303"/>
      <c r="F118" s="303"/>
      <c r="G118" s="102"/>
      <c r="H118" s="102"/>
      <c r="I118" s="102"/>
    </row>
  </sheetData>
  <mergeCells count="1">
    <mergeCell ref="A2:F2"/>
  </mergeCells>
  <pageMargins left="0.70866141732283472" right="0.70866141732283472" top="0.74803149606299213" bottom="0.74803149606299213" header="0.31496062992125984" footer="0.31496062992125984"/>
  <pageSetup paperSize="9" scale="77" fitToHeight="0" orientation="landscape" r:id="rId1"/>
  <rowBreaks count="1" manualBreakCount="1">
    <brk id="56" max="1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F35"/>
  <sheetViews>
    <sheetView showGridLines="0" zoomScaleNormal="100" workbookViewId="0"/>
  </sheetViews>
  <sheetFormatPr defaultRowHeight="14.25" x14ac:dyDescent="0.2"/>
  <cols>
    <col min="1" max="1" width="34.5" customWidth="1"/>
    <col min="2" max="6" width="7.625" customWidth="1"/>
  </cols>
  <sheetData>
    <row r="1" spans="1:6" x14ac:dyDescent="0.2">
      <c r="A1" s="101" t="s">
        <v>95</v>
      </c>
      <c r="F1" s="5"/>
    </row>
    <row r="2" spans="1:6" x14ac:dyDescent="0.2">
      <c r="A2" s="347" t="s">
        <v>96</v>
      </c>
      <c r="B2" s="347"/>
      <c r="C2" s="347"/>
      <c r="D2" s="347"/>
      <c r="E2" s="347"/>
      <c r="F2" s="347"/>
    </row>
    <row r="3" spans="1:6" s="11" customFormat="1" ht="11.25" x14ac:dyDescent="0.2">
      <c r="A3" s="349"/>
      <c r="B3" s="239" t="s">
        <v>40</v>
      </c>
      <c r="C3" s="232" t="s">
        <v>41</v>
      </c>
      <c r="D3" s="239" t="s">
        <v>71</v>
      </c>
      <c r="E3" s="239" t="s">
        <v>72</v>
      </c>
      <c r="F3" s="239" t="s">
        <v>73</v>
      </c>
    </row>
    <row r="4" spans="1:6" s="11" customFormat="1" ht="11.25" customHeight="1" x14ac:dyDescent="0.2">
      <c r="A4" s="349"/>
      <c r="B4" s="240" t="s">
        <v>23</v>
      </c>
      <c r="C4" s="241" t="s">
        <v>23</v>
      </c>
      <c r="D4" s="240" t="s">
        <v>23</v>
      </c>
      <c r="E4" s="240" t="s">
        <v>23</v>
      </c>
      <c r="F4" s="240" t="s">
        <v>23</v>
      </c>
    </row>
    <row r="5" spans="1:6" s="11" customFormat="1" ht="11.25" x14ac:dyDescent="0.2">
      <c r="A5" s="108"/>
      <c r="B5" s="9"/>
      <c r="C5" s="192"/>
      <c r="D5" s="9"/>
      <c r="E5" s="9"/>
      <c r="F5" s="9"/>
    </row>
    <row r="6" spans="1:6" s="11" customFormat="1" ht="11.25" x14ac:dyDescent="0.2">
      <c r="A6" s="33" t="s">
        <v>78</v>
      </c>
      <c r="B6" s="27">
        <v>75</v>
      </c>
      <c r="C6" s="100">
        <v>75</v>
      </c>
      <c r="D6" s="27">
        <v>75</v>
      </c>
      <c r="E6" s="27">
        <v>75</v>
      </c>
      <c r="F6" s="8">
        <v>75</v>
      </c>
    </row>
    <row r="7" spans="1:6" s="11" customFormat="1" ht="11.25" x14ac:dyDescent="0.2">
      <c r="A7" s="33" t="s">
        <v>97</v>
      </c>
      <c r="B7" s="27">
        <v>75</v>
      </c>
      <c r="C7" s="100">
        <v>75</v>
      </c>
      <c r="D7" s="27">
        <v>75</v>
      </c>
      <c r="E7" s="27">
        <v>75</v>
      </c>
      <c r="F7" s="8">
        <v>75</v>
      </c>
    </row>
    <row r="8" spans="1:6" s="11" customFormat="1" ht="11.25" x14ac:dyDescent="0.2">
      <c r="A8" s="33" t="s">
        <v>2</v>
      </c>
      <c r="B8" s="27">
        <v>75</v>
      </c>
      <c r="C8" s="100">
        <v>75</v>
      </c>
      <c r="D8" s="27">
        <v>75</v>
      </c>
      <c r="E8" s="27">
        <v>75</v>
      </c>
      <c r="F8" s="8">
        <v>75</v>
      </c>
    </row>
    <row r="9" spans="1:6" s="11" customFormat="1" ht="11.25" customHeight="1" x14ac:dyDescent="0.2">
      <c r="A9" s="33" t="s">
        <v>3</v>
      </c>
      <c r="B9" s="27">
        <v>85</v>
      </c>
      <c r="C9" s="100">
        <v>85</v>
      </c>
      <c r="D9" s="27">
        <v>85</v>
      </c>
      <c r="E9" s="27">
        <v>85</v>
      </c>
      <c r="F9" s="11">
        <v>85</v>
      </c>
    </row>
    <row r="10" spans="1:6" s="11" customFormat="1" ht="11.25" customHeight="1" x14ac:dyDescent="0.2">
      <c r="A10" s="33" t="s">
        <v>5</v>
      </c>
      <c r="B10" s="27">
        <v>85</v>
      </c>
      <c r="C10" s="100">
        <v>85</v>
      </c>
      <c r="D10" s="27">
        <v>85</v>
      </c>
      <c r="E10" s="27">
        <v>85</v>
      </c>
      <c r="F10" s="11">
        <v>85</v>
      </c>
    </row>
    <row r="11" spans="1:6" s="11" customFormat="1" ht="11.25" customHeight="1" x14ac:dyDescent="0.2">
      <c r="A11" s="33" t="s">
        <v>98</v>
      </c>
      <c r="B11" s="27">
        <v>85</v>
      </c>
      <c r="C11" s="100">
        <v>85</v>
      </c>
      <c r="D11" s="27">
        <v>85</v>
      </c>
      <c r="E11" s="27">
        <v>85</v>
      </c>
      <c r="F11" s="11">
        <v>85</v>
      </c>
    </row>
    <row r="12" spans="1:6" s="11" customFormat="1" ht="11.25" x14ac:dyDescent="0.2">
      <c r="A12" s="33" t="s">
        <v>83</v>
      </c>
      <c r="B12" s="27">
        <v>75</v>
      </c>
      <c r="C12" s="100">
        <v>75</v>
      </c>
      <c r="D12" s="27">
        <v>75</v>
      </c>
      <c r="E12" s="27">
        <v>75</v>
      </c>
      <c r="F12" s="8">
        <v>75</v>
      </c>
    </row>
    <row r="13" spans="1:6" s="11" customFormat="1" ht="11.25" x14ac:dyDescent="0.2">
      <c r="A13" s="33" t="s">
        <v>8</v>
      </c>
      <c r="B13" s="27">
        <v>75</v>
      </c>
      <c r="C13" s="100">
        <v>75</v>
      </c>
      <c r="D13" s="27">
        <v>75</v>
      </c>
      <c r="E13" s="27">
        <v>75</v>
      </c>
      <c r="F13" s="8">
        <v>75</v>
      </c>
    </row>
    <row r="14" spans="1:6" s="11" customFormat="1" ht="11.25" x14ac:dyDescent="0.2">
      <c r="A14" s="33" t="s">
        <v>10</v>
      </c>
      <c r="B14" s="27">
        <v>100</v>
      </c>
      <c r="C14" s="100">
        <v>75</v>
      </c>
      <c r="D14" s="27">
        <v>75</v>
      </c>
      <c r="E14" s="27">
        <v>75</v>
      </c>
      <c r="F14" s="8">
        <v>75</v>
      </c>
    </row>
    <row r="15" spans="1:6" s="11" customFormat="1" ht="11.25" x14ac:dyDescent="0.2">
      <c r="A15" s="33" t="s">
        <v>9</v>
      </c>
      <c r="B15" s="27">
        <v>85</v>
      </c>
      <c r="C15" s="100">
        <v>85</v>
      </c>
      <c r="D15" s="27">
        <v>85</v>
      </c>
      <c r="E15" s="27">
        <v>85</v>
      </c>
      <c r="F15" s="8">
        <v>85</v>
      </c>
    </row>
    <row r="16" spans="1:6" s="11" customFormat="1" ht="11.25" x14ac:dyDescent="0.2">
      <c r="A16" s="33" t="s">
        <v>7</v>
      </c>
      <c r="B16" s="27">
        <v>100</v>
      </c>
      <c r="C16" s="100">
        <v>75</v>
      </c>
      <c r="D16" s="27">
        <v>75</v>
      </c>
      <c r="E16" s="27">
        <v>75</v>
      </c>
      <c r="F16" s="8">
        <v>75</v>
      </c>
    </row>
    <row r="17" spans="1:6" s="11" customFormat="1" ht="11.25" x14ac:dyDescent="0.2">
      <c r="A17" s="33" t="s">
        <v>229</v>
      </c>
      <c r="B17" s="27">
        <v>75</v>
      </c>
      <c r="C17" s="100">
        <v>75</v>
      </c>
      <c r="D17" s="27">
        <v>75</v>
      </c>
      <c r="E17" s="27">
        <v>75</v>
      </c>
      <c r="F17" s="8">
        <v>75</v>
      </c>
    </row>
    <row r="18" spans="1:6" s="11" customFormat="1" ht="11.25" customHeight="1" x14ac:dyDescent="0.2">
      <c r="A18" s="33" t="s">
        <v>11</v>
      </c>
      <c r="B18" s="27">
        <v>75</v>
      </c>
      <c r="C18" s="100">
        <v>75</v>
      </c>
      <c r="D18" s="27">
        <v>75</v>
      </c>
      <c r="E18" s="27">
        <v>75</v>
      </c>
      <c r="F18" s="11">
        <v>75</v>
      </c>
    </row>
    <row r="19" spans="1:6" s="11" customFormat="1" ht="11.25" x14ac:dyDescent="0.2">
      <c r="A19" s="33" t="s">
        <v>12</v>
      </c>
      <c r="B19" s="27">
        <v>75</v>
      </c>
      <c r="C19" s="100">
        <v>75</v>
      </c>
      <c r="D19" s="27">
        <v>75</v>
      </c>
      <c r="E19" s="27">
        <v>75</v>
      </c>
      <c r="F19" s="8">
        <v>75</v>
      </c>
    </row>
    <row r="20" spans="1:6" s="11" customFormat="1" ht="11.25" x14ac:dyDescent="0.2">
      <c r="A20" s="33" t="s">
        <v>99</v>
      </c>
      <c r="B20" s="27">
        <v>75</v>
      </c>
      <c r="C20" s="100">
        <v>75</v>
      </c>
      <c r="D20" s="27">
        <v>75</v>
      </c>
      <c r="E20" s="27">
        <v>75</v>
      </c>
      <c r="F20" s="8">
        <v>75</v>
      </c>
    </row>
    <row r="21" spans="1:6" s="11" customFormat="1" ht="11.25" x14ac:dyDescent="0.2">
      <c r="A21" s="33" t="s">
        <v>14</v>
      </c>
      <c r="B21" s="27">
        <v>75</v>
      </c>
      <c r="C21" s="100">
        <v>75</v>
      </c>
      <c r="D21" s="27">
        <v>75</v>
      </c>
      <c r="E21" s="27">
        <v>75</v>
      </c>
      <c r="F21" s="11">
        <v>75</v>
      </c>
    </row>
    <row r="22" spans="1:6" x14ac:dyDescent="0.2">
      <c r="A22" s="33"/>
      <c r="B22" s="80"/>
      <c r="C22" s="80"/>
      <c r="D22" s="80"/>
      <c r="E22" s="80"/>
      <c r="F22" s="80"/>
    </row>
    <row r="23" spans="1:6" x14ac:dyDescent="0.2">
      <c r="A23" s="304" t="s">
        <v>279</v>
      </c>
      <c r="B23" s="304"/>
      <c r="C23" s="304"/>
      <c r="D23" s="304"/>
      <c r="E23" s="304"/>
      <c r="F23" s="304"/>
    </row>
    <row r="24" spans="1:6" x14ac:dyDescent="0.2">
      <c r="A24" s="304" t="s">
        <v>100</v>
      </c>
      <c r="B24" s="304"/>
      <c r="C24" s="304"/>
      <c r="D24" s="304"/>
      <c r="E24" s="304"/>
      <c r="F24" s="304"/>
    </row>
    <row r="25" spans="1:6" x14ac:dyDescent="0.2">
      <c r="A25" s="305" t="s">
        <v>101</v>
      </c>
      <c r="B25" s="298"/>
      <c r="C25" s="298"/>
      <c r="D25" s="298"/>
      <c r="E25" s="298"/>
      <c r="F25" s="298"/>
    </row>
    <row r="26" spans="1:6" ht="22.5" customHeight="1" x14ac:dyDescent="0.2">
      <c r="A26" s="348"/>
      <c r="B26" s="348"/>
      <c r="C26" s="348"/>
      <c r="D26" s="348"/>
      <c r="E26" s="348"/>
      <c r="F26" s="348"/>
    </row>
    <row r="27" spans="1:6" ht="11.25" customHeight="1" x14ac:dyDescent="0.2"/>
    <row r="28" spans="1:6" ht="11.25" customHeight="1" x14ac:dyDescent="0.2"/>
    <row r="29" spans="1:6" ht="11.25" customHeight="1" x14ac:dyDescent="0.2"/>
    <row r="30" spans="1:6" ht="11.25" customHeight="1" x14ac:dyDescent="0.2"/>
    <row r="31" spans="1:6" ht="11.25" customHeight="1" x14ac:dyDescent="0.2"/>
    <row r="32" spans="1:6" ht="11.25" customHeight="1" x14ac:dyDescent="0.2"/>
    <row r="33" ht="11.25" customHeight="1" x14ac:dyDescent="0.2"/>
    <row r="34" ht="11.25" customHeight="1" x14ac:dyDescent="0.2"/>
    <row r="35" ht="11.25" customHeight="1" x14ac:dyDescent="0.2"/>
  </sheetData>
  <mergeCells count="3">
    <mergeCell ref="A26:F26"/>
    <mergeCell ref="A2:F2"/>
    <mergeCell ref="A3:A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62060-046A-4161-B57E-8DB3DAD46B32}">
  <sheetPr>
    <pageSetUpPr fitToPage="1"/>
  </sheetPr>
  <dimension ref="A1:H17"/>
  <sheetViews>
    <sheetView showGridLines="0" zoomScaleNormal="100" workbookViewId="0"/>
  </sheetViews>
  <sheetFormatPr defaultRowHeight="14.25" x14ac:dyDescent="0.2"/>
  <cols>
    <col min="1" max="1" width="33.5" customWidth="1"/>
    <col min="2" max="2" width="8.875" customWidth="1"/>
    <col min="3" max="5" width="7.625" customWidth="1"/>
    <col min="6" max="6" width="8.25" customWidth="1"/>
    <col min="7" max="7" width="9.875" customWidth="1"/>
  </cols>
  <sheetData>
    <row r="1" spans="1:8" x14ac:dyDescent="0.2">
      <c r="A1" s="101" t="s">
        <v>90</v>
      </c>
      <c r="E1" s="5"/>
      <c r="G1" s="5"/>
    </row>
    <row r="2" spans="1:8" x14ac:dyDescent="0.2">
      <c r="A2" s="347" t="s">
        <v>355</v>
      </c>
      <c r="B2" s="347"/>
      <c r="C2" s="347"/>
      <c r="D2" s="347"/>
      <c r="E2" s="347"/>
      <c r="F2" s="347"/>
      <c r="G2" s="347"/>
    </row>
    <row r="3" spans="1:8" ht="18" customHeight="1" x14ac:dyDescent="0.2">
      <c r="A3" s="350"/>
      <c r="B3" s="121" t="s">
        <v>40</v>
      </c>
      <c r="C3" s="156" t="s">
        <v>41</v>
      </c>
      <c r="D3" s="121" t="s">
        <v>71</v>
      </c>
      <c r="E3" s="121" t="s">
        <v>72</v>
      </c>
      <c r="F3" s="121" t="s">
        <v>73</v>
      </c>
      <c r="G3" s="299" t="s">
        <v>250</v>
      </c>
    </row>
    <row r="4" spans="1:8" ht="18.75" customHeight="1" x14ac:dyDescent="0.2">
      <c r="A4" s="350"/>
      <c r="B4" s="121" t="s">
        <v>74</v>
      </c>
      <c r="C4" s="156" t="s">
        <v>75</v>
      </c>
      <c r="D4" s="121" t="s">
        <v>76</v>
      </c>
      <c r="E4" s="121" t="s">
        <v>76</v>
      </c>
      <c r="F4" s="121" t="s">
        <v>76</v>
      </c>
      <c r="G4" s="122" t="s">
        <v>336</v>
      </c>
    </row>
    <row r="5" spans="1:8" x14ac:dyDescent="0.2">
      <c r="A5" s="123"/>
      <c r="B5" s="121" t="s">
        <v>46</v>
      </c>
      <c r="C5" s="156" t="s">
        <v>46</v>
      </c>
      <c r="D5" s="121" t="s">
        <v>46</v>
      </c>
      <c r="E5" s="121" t="s">
        <v>46</v>
      </c>
      <c r="F5" s="121" t="s">
        <v>46</v>
      </c>
      <c r="G5" s="122" t="s">
        <v>46</v>
      </c>
    </row>
    <row r="6" spans="1:8" x14ac:dyDescent="0.2">
      <c r="A6" s="123"/>
      <c r="B6" s="121"/>
      <c r="C6" s="156"/>
      <c r="D6" s="121"/>
      <c r="E6" s="121"/>
      <c r="F6" s="121"/>
      <c r="G6" s="124"/>
    </row>
    <row r="7" spans="1:8" x14ac:dyDescent="0.2">
      <c r="A7" s="125" t="s">
        <v>121</v>
      </c>
      <c r="B7" s="126">
        <v>0.77291789774915176</v>
      </c>
      <c r="C7" s="193">
        <v>3.5298668552363517</v>
      </c>
      <c r="D7" s="126">
        <v>5.3137980708519352</v>
      </c>
      <c r="E7" s="126">
        <v>6.3205920095955568</v>
      </c>
      <c r="F7" s="126">
        <v>6.1316369436404896</v>
      </c>
      <c r="G7" s="128">
        <f t="shared" ref="G7:G14" si="0">SUM(B7:F7)</f>
        <v>22.068811777073485</v>
      </c>
      <c r="H7" s="129"/>
    </row>
    <row r="8" spans="1:8" x14ac:dyDescent="0.2">
      <c r="A8" s="125" t="s">
        <v>113</v>
      </c>
      <c r="B8" s="126">
        <v>15.670802999999999</v>
      </c>
      <c r="C8" s="193">
        <v>0</v>
      </c>
      <c r="D8" s="126">
        <v>0</v>
      </c>
      <c r="E8" s="126">
        <v>0</v>
      </c>
      <c r="F8" s="126">
        <v>0</v>
      </c>
      <c r="G8" s="128">
        <f t="shared" si="0"/>
        <v>15.670802999999999</v>
      </c>
      <c r="H8" s="129"/>
    </row>
    <row r="9" spans="1:8" x14ac:dyDescent="0.2">
      <c r="A9" s="125" t="s">
        <v>124</v>
      </c>
      <c r="B9" s="126">
        <v>3.0232357739999998</v>
      </c>
      <c r="C9" s="193">
        <v>3.0443984244179996</v>
      </c>
      <c r="D9" s="126">
        <v>3.0748424086621795</v>
      </c>
      <c r="E9" s="126">
        <v>3.1148153599747874</v>
      </c>
      <c r="F9" s="126">
        <v>3.15530795965446</v>
      </c>
      <c r="G9" s="128">
        <f t="shared" si="0"/>
        <v>15.412599926709426</v>
      </c>
      <c r="H9" s="129"/>
    </row>
    <row r="10" spans="1:8" x14ac:dyDescent="0.2">
      <c r="A10" s="125" t="s">
        <v>126</v>
      </c>
      <c r="B10" s="126">
        <v>3.9249999999999998</v>
      </c>
      <c r="C10" s="193">
        <v>3.4420000000000002</v>
      </c>
      <c r="D10" s="126">
        <v>2.9590000000000001</v>
      </c>
      <c r="E10" s="126">
        <v>2.4769999999999999</v>
      </c>
      <c r="F10" s="126">
        <v>1.9950000000000001</v>
      </c>
      <c r="G10" s="128">
        <f t="shared" si="0"/>
        <v>14.798000000000002</v>
      </c>
      <c r="H10" s="129"/>
    </row>
    <row r="11" spans="1:8" x14ac:dyDescent="0.2">
      <c r="A11" s="125" t="s">
        <v>127</v>
      </c>
      <c r="B11" s="126">
        <v>42.054643727207115</v>
      </c>
      <c r="C11" s="193">
        <v>39.020905534235503</v>
      </c>
      <c r="D11" s="126">
        <v>35.577738259275662</v>
      </c>
      <c r="E11" s="126">
        <v>33.511028252958589</v>
      </c>
      <c r="F11" s="126">
        <v>30.244301492794168</v>
      </c>
      <c r="G11" s="128">
        <f t="shared" si="0"/>
        <v>180.40861726647103</v>
      </c>
      <c r="H11" s="129"/>
    </row>
    <row r="12" spans="1:8" x14ac:dyDescent="0.2">
      <c r="A12" s="125" t="s">
        <v>128</v>
      </c>
      <c r="B12" s="126">
        <v>0</v>
      </c>
      <c r="C12" s="193">
        <v>98.688999999999993</v>
      </c>
      <c r="D12" s="126">
        <v>82.352000000000004</v>
      </c>
      <c r="E12" s="126">
        <v>76.906000000000006</v>
      </c>
      <c r="F12" s="126">
        <v>57.362000000000002</v>
      </c>
      <c r="G12" s="128">
        <f t="shared" si="0"/>
        <v>315.30900000000003</v>
      </c>
      <c r="H12" s="129"/>
    </row>
    <row r="13" spans="1:8" x14ac:dyDescent="0.2">
      <c r="A13" s="125" t="s">
        <v>129</v>
      </c>
      <c r="B13" s="126">
        <v>90.2</v>
      </c>
      <c r="C13" s="193">
        <v>91.2</v>
      </c>
      <c r="D13" s="126">
        <v>92.1</v>
      </c>
      <c r="E13" s="126">
        <v>91.6</v>
      </c>
      <c r="F13" s="126">
        <v>93.6</v>
      </c>
      <c r="G13" s="128">
        <f t="shared" si="0"/>
        <v>458.70000000000005</v>
      </c>
      <c r="H13" s="129"/>
    </row>
    <row r="14" spans="1:8" x14ac:dyDescent="0.2">
      <c r="A14" s="125" t="s">
        <v>130</v>
      </c>
      <c r="B14" s="126">
        <v>14.510988665999999</v>
      </c>
      <c r="C14" s="193">
        <v>4.4429999999999996</v>
      </c>
      <c r="D14" s="126">
        <v>4.6740000000000004</v>
      </c>
      <c r="E14" s="126">
        <v>4.2839999999999998</v>
      </c>
      <c r="F14" s="126">
        <v>0</v>
      </c>
      <c r="G14" s="128">
        <f t="shared" si="0"/>
        <v>27.911988665999999</v>
      </c>
      <c r="H14" s="129"/>
    </row>
    <row r="15" spans="1:8" x14ac:dyDescent="0.2">
      <c r="A15" s="127" t="s">
        <v>49</v>
      </c>
      <c r="B15" s="128">
        <f t="shared" ref="B15:G15" si="1">SUM(B6:B14)</f>
        <v>170.15758906495626</v>
      </c>
      <c r="C15" s="194">
        <f t="shared" si="1"/>
        <v>243.36917081388984</v>
      </c>
      <c r="D15" s="128">
        <f t="shared" si="1"/>
        <v>226.05137873878977</v>
      </c>
      <c r="E15" s="128">
        <f t="shared" si="1"/>
        <v>218.21343562252892</v>
      </c>
      <c r="F15" s="128">
        <f t="shared" si="1"/>
        <v>192.48824639608912</v>
      </c>
      <c r="G15" s="128">
        <f t="shared" si="1"/>
        <v>1050.279820636254</v>
      </c>
      <c r="H15" s="129"/>
    </row>
    <row r="16" spans="1:8" x14ac:dyDescent="0.2">
      <c r="B16" s="129"/>
      <c r="C16" s="129"/>
      <c r="D16" s="129"/>
      <c r="E16" s="129"/>
      <c r="F16" s="129"/>
      <c r="G16" s="129"/>
      <c r="H16" s="129"/>
    </row>
    <row r="17" spans="2:7" x14ac:dyDescent="0.2">
      <c r="B17" s="129"/>
      <c r="C17" s="129"/>
      <c r="D17" s="129"/>
      <c r="E17" s="129"/>
      <c r="F17" s="129"/>
      <c r="G17" s="129"/>
    </row>
  </sheetData>
  <mergeCells count="2">
    <mergeCell ref="A2:G2"/>
    <mergeCell ref="A3:A4"/>
  </mergeCells>
  <pageMargins left="0.7" right="0.7" top="0.75" bottom="0.75" header="0.3" footer="0.3"/>
  <pageSetup paperSize="9" scale="96"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
  <sheetViews>
    <sheetView showGridLines="0" workbookViewId="0"/>
  </sheetViews>
  <sheetFormatPr defaultRowHeight="14.25" x14ac:dyDescent="0.2"/>
  <cols>
    <col min="1" max="1" width="31.625" customWidth="1"/>
  </cols>
  <sheetData>
    <row r="1" spans="1:7" x14ac:dyDescent="0.2">
      <c r="A1" s="101" t="s">
        <v>102</v>
      </c>
      <c r="G1" s="12"/>
    </row>
    <row r="2" spans="1:7" x14ac:dyDescent="0.2">
      <c r="A2" s="347" t="s">
        <v>91</v>
      </c>
      <c r="B2" s="347"/>
      <c r="C2" s="347"/>
      <c r="D2" s="347"/>
      <c r="E2" s="347"/>
      <c r="F2" s="347"/>
      <c r="G2" s="347"/>
    </row>
    <row r="3" spans="1:7" ht="12.75" customHeight="1" x14ac:dyDescent="0.2">
      <c r="A3" s="349"/>
      <c r="B3" s="19" t="s">
        <v>40</v>
      </c>
      <c r="C3" s="191" t="s">
        <v>41</v>
      </c>
      <c r="D3" s="19" t="s">
        <v>71</v>
      </c>
      <c r="E3" s="19" t="s">
        <v>72</v>
      </c>
      <c r="F3" s="19" t="s">
        <v>73</v>
      </c>
      <c r="G3" s="239" t="s">
        <v>92</v>
      </c>
    </row>
    <row r="4" spans="1:7" ht="22.5" x14ac:dyDescent="0.2">
      <c r="A4" s="349"/>
      <c r="B4" s="25" t="s">
        <v>74</v>
      </c>
      <c r="C4" s="306" t="s">
        <v>75</v>
      </c>
      <c r="D4" s="25" t="s">
        <v>76</v>
      </c>
      <c r="E4" s="25" t="s">
        <v>76</v>
      </c>
      <c r="F4" s="58" t="s">
        <v>76</v>
      </c>
      <c r="G4" s="95" t="s">
        <v>336</v>
      </c>
    </row>
    <row r="5" spans="1:7" x14ac:dyDescent="0.2">
      <c r="A5" s="108"/>
      <c r="B5" s="12" t="s">
        <v>46</v>
      </c>
      <c r="C5" s="158" t="s">
        <v>46</v>
      </c>
      <c r="D5" s="12" t="s">
        <v>46</v>
      </c>
      <c r="E5" s="12" t="s">
        <v>46</v>
      </c>
      <c r="F5" s="16" t="s">
        <v>46</v>
      </c>
      <c r="G5" s="96" t="s">
        <v>46</v>
      </c>
    </row>
    <row r="6" spans="1:7" x14ac:dyDescent="0.2">
      <c r="A6" s="67" t="s">
        <v>93</v>
      </c>
      <c r="B6" s="63">
        <v>297</v>
      </c>
      <c r="C6" s="195">
        <v>317.89999999999998</v>
      </c>
      <c r="D6" s="63">
        <v>321.89999999999998</v>
      </c>
      <c r="E6" s="63">
        <v>310</v>
      </c>
      <c r="F6" s="94">
        <v>323.2</v>
      </c>
      <c r="G6" s="65">
        <v>1272.9000000000001</v>
      </c>
    </row>
    <row r="7" spans="1:7" x14ac:dyDescent="0.2">
      <c r="A7" s="67" t="s">
        <v>94</v>
      </c>
      <c r="B7" s="63">
        <v>185</v>
      </c>
      <c r="C7" s="195">
        <v>187</v>
      </c>
      <c r="D7" s="62">
        <v>189</v>
      </c>
      <c r="E7" s="62">
        <v>188</v>
      </c>
      <c r="F7" s="62">
        <v>192</v>
      </c>
      <c r="G7" s="65">
        <v>756</v>
      </c>
    </row>
    <row r="8" spans="1:7" ht="15" x14ac:dyDescent="0.25">
      <c r="A8" s="67"/>
      <c r="B8" s="62"/>
      <c r="C8" s="196"/>
      <c r="D8" s="63"/>
      <c r="E8" s="63"/>
      <c r="F8" s="62"/>
      <c r="G8" s="65"/>
    </row>
    <row r="9" spans="1:7" x14ac:dyDescent="0.2">
      <c r="A9" s="66" t="s">
        <v>49</v>
      </c>
      <c r="B9" s="64">
        <v>482</v>
      </c>
      <c r="C9" s="197">
        <v>504.9</v>
      </c>
      <c r="D9" s="65">
        <v>510.9</v>
      </c>
      <c r="E9" s="65">
        <v>498</v>
      </c>
      <c r="F9" s="97">
        <v>515.20000000000005</v>
      </c>
      <c r="G9" s="65">
        <v>2029</v>
      </c>
    </row>
  </sheetData>
  <mergeCells count="2">
    <mergeCell ref="A3:A4"/>
    <mergeCell ref="A2:G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Y202"/>
  <sheetViews>
    <sheetView showGridLines="0" zoomScaleNormal="100" workbookViewId="0"/>
  </sheetViews>
  <sheetFormatPr defaultColWidth="9" defaultRowHeight="12.75" x14ac:dyDescent="0.2"/>
  <cols>
    <col min="1" max="1" width="65.25" style="32" customWidth="1"/>
    <col min="2" max="2" width="18.875" style="231" customWidth="1"/>
    <col min="3" max="7" width="9.625" style="294" customWidth="1"/>
    <col min="8" max="8" width="16.75" style="32" customWidth="1"/>
    <col min="9" max="9" width="9" style="110"/>
    <col min="10" max="16384" width="9" style="32"/>
  </cols>
  <sheetData>
    <row r="1" spans="1:8" s="150" customFormat="1" ht="14.25" x14ac:dyDescent="0.2">
      <c r="A1" s="101" t="s">
        <v>277</v>
      </c>
      <c r="C1" s="284"/>
      <c r="D1" s="284"/>
      <c r="E1" s="284"/>
      <c r="F1" s="281"/>
      <c r="G1" s="166"/>
    </row>
    <row r="2" spans="1:8" s="150" customFormat="1" ht="14.25" x14ac:dyDescent="0.2">
      <c r="A2" s="351" t="s">
        <v>103</v>
      </c>
      <c r="B2" s="351"/>
      <c r="C2" s="351"/>
      <c r="D2" s="351"/>
      <c r="E2" s="351"/>
      <c r="F2" s="351"/>
      <c r="G2" s="351"/>
    </row>
    <row r="3" spans="1:8" ht="14.25" customHeight="1" x14ac:dyDescent="0.2">
      <c r="A3" s="352" t="s">
        <v>70</v>
      </c>
      <c r="B3" s="253"/>
      <c r="C3" s="285" t="s">
        <v>40</v>
      </c>
      <c r="D3" s="246" t="s">
        <v>41</v>
      </c>
      <c r="E3" s="285" t="s">
        <v>71</v>
      </c>
      <c r="F3" s="285" t="s">
        <v>72</v>
      </c>
      <c r="G3" s="285" t="s">
        <v>73</v>
      </c>
      <c r="H3" s="103"/>
    </row>
    <row r="4" spans="1:8" ht="27" customHeight="1" x14ac:dyDescent="0.2">
      <c r="A4" s="352"/>
      <c r="B4" s="253" t="s">
        <v>104</v>
      </c>
      <c r="C4" s="286" t="s">
        <v>74</v>
      </c>
      <c r="D4" s="307" t="s">
        <v>75</v>
      </c>
      <c r="E4" s="286" t="s">
        <v>76</v>
      </c>
      <c r="F4" s="286" t="s">
        <v>76</v>
      </c>
      <c r="G4" s="286" t="s">
        <v>76</v>
      </c>
      <c r="H4" s="103"/>
    </row>
    <row r="5" spans="1:8" x14ac:dyDescent="0.2">
      <c r="A5" s="352"/>
      <c r="B5" s="253"/>
      <c r="C5" s="285" t="s">
        <v>46</v>
      </c>
      <c r="D5" s="246" t="s">
        <v>46</v>
      </c>
      <c r="E5" s="285" t="s">
        <v>46</v>
      </c>
      <c r="F5" s="285" t="s">
        <v>46</v>
      </c>
      <c r="G5" s="285" t="s">
        <v>46</v>
      </c>
      <c r="H5" s="103"/>
    </row>
    <row r="6" spans="1:8" x14ac:dyDescent="0.2">
      <c r="A6" s="254" t="s">
        <v>77</v>
      </c>
      <c r="B6" s="255"/>
      <c r="C6" s="279"/>
      <c r="D6" s="308"/>
      <c r="E6" s="279"/>
      <c r="F6" s="279"/>
      <c r="G6" s="279"/>
      <c r="H6" s="103"/>
    </row>
    <row r="7" spans="1:8" x14ac:dyDescent="0.2">
      <c r="A7" s="256" t="s">
        <v>0</v>
      </c>
      <c r="B7" s="255"/>
      <c r="C7" s="279"/>
      <c r="D7" s="308"/>
      <c r="E7" s="279"/>
      <c r="F7" s="279"/>
      <c r="G7" s="279"/>
      <c r="H7" s="103"/>
    </row>
    <row r="8" spans="1:8" x14ac:dyDescent="0.2">
      <c r="A8" s="257" t="s">
        <v>327</v>
      </c>
      <c r="B8" s="255"/>
      <c r="C8" s="279"/>
      <c r="D8" s="308"/>
      <c r="E8" s="279"/>
      <c r="F8" s="279"/>
      <c r="G8" s="279"/>
      <c r="H8" s="103"/>
    </row>
    <row r="9" spans="1:8" x14ac:dyDescent="0.2">
      <c r="A9" s="258" t="s">
        <v>105</v>
      </c>
      <c r="B9" s="255" t="s">
        <v>106</v>
      </c>
      <c r="C9" s="260">
        <v>23.7</v>
      </c>
      <c r="D9" s="309" t="s">
        <v>51</v>
      </c>
      <c r="E9" s="259" t="s">
        <v>51</v>
      </c>
      <c r="F9" s="259" t="s">
        <v>51</v>
      </c>
      <c r="G9" s="260" t="s">
        <v>51</v>
      </c>
      <c r="H9" s="103"/>
    </row>
    <row r="10" spans="1:8" x14ac:dyDescent="0.2">
      <c r="A10" s="258" t="s">
        <v>251</v>
      </c>
      <c r="B10" s="255" t="s">
        <v>106</v>
      </c>
      <c r="C10" s="260">
        <v>0.51900000000000002</v>
      </c>
      <c r="D10" s="309" t="s">
        <v>51</v>
      </c>
      <c r="E10" s="259" t="s">
        <v>51</v>
      </c>
      <c r="F10" s="259" t="s">
        <v>51</v>
      </c>
      <c r="G10" s="260" t="s">
        <v>51</v>
      </c>
      <c r="H10" s="103"/>
    </row>
    <row r="11" spans="1:8" x14ac:dyDescent="0.2">
      <c r="A11" s="258" t="s">
        <v>252</v>
      </c>
      <c r="B11" s="255" t="s">
        <v>106</v>
      </c>
      <c r="C11" s="260">
        <v>0.628</v>
      </c>
      <c r="D11" s="309" t="s">
        <v>51</v>
      </c>
      <c r="E11" s="259" t="s">
        <v>51</v>
      </c>
      <c r="F11" s="259" t="s">
        <v>51</v>
      </c>
      <c r="G11" s="260" t="s">
        <v>51</v>
      </c>
      <c r="H11" s="103"/>
    </row>
    <row r="12" spans="1:8" x14ac:dyDescent="0.2">
      <c r="A12" s="258" t="s">
        <v>253</v>
      </c>
      <c r="B12" s="255" t="s">
        <v>106</v>
      </c>
      <c r="C12" s="260">
        <v>2.85</v>
      </c>
      <c r="D12" s="309" t="s">
        <v>51</v>
      </c>
      <c r="E12" s="259" t="s">
        <v>51</v>
      </c>
      <c r="F12" s="259" t="s">
        <v>51</v>
      </c>
      <c r="G12" s="260" t="s">
        <v>51</v>
      </c>
      <c r="H12" s="103"/>
    </row>
    <row r="13" spans="1:8" x14ac:dyDescent="0.2">
      <c r="A13" s="258" t="s">
        <v>254</v>
      </c>
      <c r="B13" s="255" t="s">
        <v>106</v>
      </c>
      <c r="C13" s="260">
        <v>3.68</v>
      </c>
      <c r="D13" s="309" t="s">
        <v>51</v>
      </c>
      <c r="E13" s="259" t="s">
        <v>51</v>
      </c>
      <c r="F13" s="259" t="s">
        <v>51</v>
      </c>
      <c r="G13" s="260" t="s">
        <v>51</v>
      </c>
      <c r="H13" s="103"/>
    </row>
    <row r="14" spans="1:8" x14ac:dyDescent="0.2">
      <c r="A14" s="261" t="s">
        <v>108</v>
      </c>
      <c r="B14" s="255" t="s">
        <v>106</v>
      </c>
      <c r="C14" s="262">
        <v>1.423376</v>
      </c>
      <c r="D14" s="309" t="s">
        <v>51</v>
      </c>
      <c r="E14" s="259" t="s">
        <v>51</v>
      </c>
      <c r="F14" s="259" t="s">
        <v>51</v>
      </c>
      <c r="G14" s="260" t="s">
        <v>51</v>
      </c>
      <c r="H14" s="103"/>
    </row>
    <row r="15" spans="1:8" x14ac:dyDescent="0.2">
      <c r="A15" s="261" t="s">
        <v>109</v>
      </c>
      <c r="B15" s="255" t="s">
        <v>106</v>
      </c>
      <c r="C15" s="260">
        <v>0.75829299999999999</v>
      </c>
      <c r="D15" s="309" t="s">
        <v>51</v>
      </c>
      <c r="E15" s="259" t="s">
        <v>51</v>
      </c>
      <c r="F15" s="259" t="s">
        <v>51</v>
      </c>
      <c r="G15" s="260" t="s">
        <v>51</v>
      </c>
      <c r="H15" s="103"/>
    </row>
    <row r="16" spans="1:8" x14ac:dyDescent="0.2">
      <c r="A16" s="261" t="s">
        <v>110</v>
      </c>
      <c r="B16" s="255" t="s">
        <v>106</v>
      </c>
      <c r="C16" s="260">
        <v>1.1616794533012853</v>
      </c>
      <c r="D16" s="310">
        <v>1.1608128120594168</v>
      </c>
      <c r="E16" s="260">
        <v>1.1849404784186734</v>
      </c>
      <c r="F16" s="260">
        <v>1.2449264647954368</v>
      </c>
      <c r="G16" s="260">
        <v>1.2587811987642745</v>
      </c>
      <c r="H16" s="103"/>
    </row>
    <row r="17" spans="1:9" x14ac:dyDescent="0.2">
      <c r="A17" s="261" t="s">
        <v>111</v>
      </c>
      <c r="B17" s="255" t="s">
        <v>106</v>
      </c>
      <c r="C17" s="260">
        <v>0.96554693913924039</v>
      </c>
      <c r="D17" s="310">
        <v>0.97269818051102019</v>
      </c>
      <c r="E17" s="260">
        <v>0.99494963609977993</v>
      </c>
      <c r="F17" s="260">
        <v>1.0447277766112799</v>
      </c>
      <c r="G17" s="260">
        <v>1.0511043978210299</v>
      </c>
      <c r="H17" s="103"/>
    </row>
    <row r="18" spans="1:9" x14ac:dyDescent="0.2">
      <c r="A18" s="261" t="s">
        <v>117</v>
      </c>
      <c r="B18" s="255" t="s">
        <v>106</v>
      </c>
      <c r="C18" s="260" t="s">
        <v>51</v>
      </c>
      <c r="D18" s="310" t="s">
        <v>51</v>
      </c>
      <c r="E18" s="260">
        <v>0.17199999999999999</v>
      </c>
      <c r="F18" s="260">
        <v>0.16500000000000001</v>
      </c>
      <c r="G18" s="260">
        <v>0.14599999999999999</v>
      </c>
      <c r="H18" s="103"/>
    </row>
    <row r="19" spans="1:9" x14ac:dyDescent="0.2">
      <c r="A19" s="263" t="s">
        <v>112</v>
      </c>
      <c r="B19" s="255" t="s">
        <v>106</v>
      </c>
      <c r="C19" s="260">
        <v>2.0944629563874235</v>
      </c>
      <c r="D19" s="310">
        <v>2.11</v>
      </c>
      <c r="E19" s="260">
        <v>2.117</v>
      </c>
      <c r="F19" s="260">
        <v>2.0840000000000001</v>
      </c>
      <c r="G19" s="260">
        <v>2.1190000000000002</v>
      </c>
      <c r="H19" s="103"/>
    </row>
    <row r="20" spans="1:9" x14ac:dyDescent="0.2">
      <c r="A20" s="261" t="s">
        <v>113</v>
      </c>
      <c r="B20" s="255" t="s">
        <v>106</v>
      </c>
      <c r="C20" s="259" t="s">
        <v>51</v>
      </c>
      <c r="D20" s="309" t="s">
        <v>51</v>
      </c>
      <c r="E20" s="259" t="s">
        <v>51</v>
      </c>
      <c r="F20" s="259" t="s">
        <v>51</v>
      </c>
      <c r="G20" s="260" t="s">
        <v>51</v>
      </c>
      <c r="H20" s="103"/>
    </row>
    <row r="21" spans="1:9" x14ac:dyDescent="0.2">
      <c r="A21" s="258" t="s">
        <v>107</v>
      </c>
      <c r="B21" s="255" t="s">
        <v>106</v>
      </c>
      <c r="C21" s="260">
        <v>1.1399999999999999</v>
      </c>
      <c r="D21" s="310">
        <v>0.4</v>
      </c>
      <c r="E21" s="260">
        <v>0.4</v>
      </c>
      <c r="F21" s="260">
        <v>0.4</v>
      </c>
      <c r="G21" s="260">
        <v>0.4</v>
      </c>
      <c r="H21" s="103"/>
    </row>
    <row r="22" spans="1:9" x14ac:dyDescent="0.2">
      <c r="A22" s="261" t="s">
        <v>116</v>
      </c>
      <c r="B22" s="255" t="s">
        <v>106</v>
      </c>
      <c r="C22" s="260">
        <v>0.77</v>
      </c>
      <c r="D22" s="310">
        <v>0.77</v>
      </c>
      <c r="E22" s="260">
        <v>0.77</v>
      </c>
      <c r="F22" s="260">
        <v>0.77</v>
      </c>
      <c r="G22" s="260">
        <v>0.77</v>
      </c>
      <c r="H22" s="103"/>
    </row>
    <row r="23" spans="1:9" x14ac:dyDescent="0.2">
      <c r="A23" s="261" t="s">
        <v>114</v>
      </c>
      <c r="B23" s="255" t="s">
        <v>106</v>
      </c>
      <c r="C23" s="260">
        <v>7.2679999999999998</v>
      </c>
      <c r="D23" s="310">
        <v>2.71</v>
      </c>
      <c r="E23" s="260">
        <v>2.59</v>
      </c>
      <c r="F23" s="260">
        <v>3.86</v>
      </c>
      <c r="G23" s="260">
        <v>5.0709999999999997</v>
      </c>
      <c r="H23" s="103"/>
    </row>
    <row r="24" spans="1:9" x14ac:dyDescent="0.2">
      <c r="A24" s="261" t="s">
        <v>115</v>
      </c>
      <c r="B24" s="255" t="s">
        <v>106</v>
      </c>
      <c r="C24" s="260">
        <v>9.1500465279653248E-2</v>
      </c>
      <c r="D24" s="310">
        <v>9.5955342090032134E-2</v>
      </c>
      <c r="E24" s="260">
        <v>7.7802129720000029E-2</v>
      </c>
      <c r="F24" s="260">
        <v>5.9806043990999994E-2</v>
      </c>
      <c r="G24" s="260" t="s">
        <v>51</v>
      </c>
      <c r="H24" s="103"/>
    </row>
    <row r="25" spans="1:9" x14ac:dyDescent="0.2">
      <c r="A25" s="264" t="s">
        <v>53</v>
      </c>
      <c r="B25" s="255"/>
      <c r="C25" s="277"/>
      <c r="D25" s="311"/>
      <c r="E25" s="277"/>
      <c r="F25" s="277"/>
      <c r="G25" s="277"/>
      <c r="H25" s="103"/>
    </row>
    <row r="26" spans="1:9" x14ac:dyDescent="0.2">
      <c r="A26" s="261" t="s">
        <v>118</v>
      </c>
      <c r="B26" s="255" t="s">
        <v>328</v>
      </c>
      <c r="C26" s="277">
        <v>0.2</v>
      </c>
      <c r="D26" s="311">
        <v>0.2</v>
      </c>
      <c r="E26" s="277">
        <v>0.2</v>
      </c>
      <c r="F26" s="277">
        <v>0.2</v>
      </c>
      <c r="G26" s="277">
        <v>0.2</v>
      </c>
      <c r="H26" s="226"/>
    </row>
    <row r="27" spans="1:9" x14ac:dyDescent="0.2">
      <c r="A27" s="257" t="s">
        <v>52</v>
      </c>
      <c r="B27" s="255"/>
      <c r="C27" s="280">
        <v>47.3</v>
      </c>
      <c r="D27" s="312">
        <v>8.5</v>
      </c>
      <c r="E27" s="280">
        <v>8.5</v>
      </c>
      <c r="F27" s="280">
        <v>9.8000000000000007</v>
      </c>
      <c r="G27" s="280">
        <v>11.1</v>
      </c>
      <c r="H27" s="103"/>
    </row>
    <row r="28" spans="1:9" x14ac:dyDescent="0.2">
      <c r="A28" s="256" t="s">
        <v>1</v>
      </c>
      <c r="B28" s="255"/>
      <c r="C28" s="287"/>
      <c r="D28" s="313"/>
      <c r="E28" s="287"/>
      <c r="F28" s="287"/>
      <c r="G28" s="287"/>
      <c r="H28" s="103"/>
    </row>
    <row r="29" spans="1:9" x14ac:dyDescent="0.2">
      <c r="A29" s="257" t="s">
        <v>327</v>
      </c>
      <c r="B29" s="255"/>
      <c r="C29" s="260"/>
      <c r="D29" s="310"/>
      <c r="E29" s="260"/>
      <c r="F29" s="260"/>
      <c r="G29" s="260"/>
      <c r="H29" s="103"/>
    </row>
    <row r="30" spans="1:9" x14ac:dyDescent="0.2">
      <c r="A30" s="258" t="s">
        <v>253</v>
      </c>
      <c r="B30" s="255" t="s">
        <v>106</v>
      </c>
      <c r="C30" s="277">
        <v>39.722000000000001</v>
      </c>
      <c r="D30" s="311" t="s">
        <v>51</v>
      </c>
      <c r="E30" s="277" t="s">
        <v>51</v>
      </c>
      <c r="F30" s="277" t="s">
        <v>51</v>
      </c>
      <c r="G30" s="277" t="s">
        <v>51</v>
      </c>
      <c r="H30" s="103"/>
    </row>
    <row r="31" spans="1:9" s="103" customFormat="1" x14ac:dyDescent="0.2">
      <c r="A31" s="258" t="s">
        <v>255</v>
      </c>
      <c r="B31" s="255" t="s">
        <v>106</v>
      </c>
      <c r="C31" s="277">
        <v>590</v>
      </c>
      <c r="D31" s="311">
        <v>27.463999999999999</v>
      </c>
      <c r="E31" s="277" t="s">
        <v>51</v>
      </c>
      <c r="F31" s="277" t="s">
        <v>51</v>
      </c>
      <c r="G31" s="277" t="s">
        <v>51</v>
      </c>
      <c r="I31" s="110"/>
    </row>
    <row r="32" spans="1:9" s="103" customFormat="1" x14ac:dyDescent="0.2">
      <c r="A32" s="258" t="s">
        <v>256</v>
      </c>
      <c r="B32" s="255" t="s">
        <v>106</v>
      </c>
      <c r="C32" s="277">
        <v>4</v>
      </c>
      <c r="D32" s="311" t="s">
        <v>51</v>
      </c>
      <c r="E32" s="277" t="s">
        <v>51</v>
      </c>
      <c r="F32" s="277" t="s">
        <v>51</v>
      </c>
      <c r="G32" s="277" t="s">
        <v>51</v>
      </c>
      <c r="I32" s="110"/>
    </row>
    <row r="33" spans="1:51" x14ac:dyDescent="0.2">
      <c r="A33" s="258" t="s">
        <v>257</v>
      </c>
      <c r="B33" s="255" t="s">
        <v>106</v>
      </c>
      <c r="C33" s="277">
        <v>1</v>
      </c>
      <c r="D33" s="311">
        <v>2</v>
      </c>
      <c r="E33" s="277">
        <v>2</v>
      </c>
      <c r="F33" s="277" t="s">
        <v>51</v>
      </c>
      <c r="G33" s="277" t="s">
        <v>51</v>
      </c>
      <c r="H33" s="103"/>
    </row>
    <row r="34" spans="1:51" x14ac:dyDescent="0.2">
      <c r="A34" s="258" t="s">
        <v>119</v>
      </c>
      <c r="B34" s="255" t="s">
        <v>106</v>
      </c>
      <c r="C34" s="277">
        <v>1.2182778201825</v>
      </c>
      <c r="D34" s="311">
        <v>1.0676890572131634</v>
      </c>
      <c r="E34" s="277">
        <v>1.0783659477852947</v>
      </c>
      <c r="F34" s="277">
        <v>1.0923847051065037</v>
      </c>
      <c r="G34" s="277">
        <v>1.1065857062728883</v>
      </c>
      <c r="H34" s="103"/>
    </row>
    <row r="35" spans="1:51" x14ac:dyDescent="0.2">
      <c r="A35" s="258" t="s">
        <v>120</v>
      </c>
      <c r="B35" s="255" t="s">
        <v>106</v>
      </c>
      <c r="C35" s="277">
        <v>5.4479271149999994E-2</v>
      </c>
      <c r="D35" s="311">
        <v>5.5820687003890868E-2</v>
      </c>
      <c r="E35" s="277">
        <v>5.7365524516723547E-2</v>
      </c>
      <c r="F35" s="277">
        <v>5.9273501862149768E-2</v>
      </c>
      <c r="G35" s="277">
        <v>6.1244938534084865E-2</v>
      </c>
      <c r="H35" s="103"/>
    </row>
    <row r="36" spans="1:51" x14ac:dyDescent="0.2">
      <c r="A36" s="258" t="s">
        <v>111</v>
      </c>
      <c r="B36" s="255" t="s">
        <v>106</v>
      </c>
      <c r="C36" s="277">
        <v>20.342413034999996</v>
      </c>
      <c r="D36" s="311">
        <v>20.843294099954285</v>
      </c>
      <c r="E36" s="277">
        <v>21.420132264170519</v>
      </c>
      <c r="F36" s="277">
        <v>22.132565863276831</v>
      </c>
      <c r="G36" s="277">
        <v>22.868695003889414</v>
      </c>
      <c r="H36" s="103"/>
    </row>
    <row r="37" spans="1:51" x14ac:dyDescent="0.2">
      <c r="A37" s="258" t="s">
        <v>121</v>
      </c>
      <c r="B37" s="255" t="s">
        <v>106</v>
      </c>
      <c r="C37" s="277">
        <v>0.77291789774915176</v>
      </c>
      <c r="D37" s="311">
        <v>3.5298668552363517</v>
      </c>
      <c r="E37" s="277">
        <v>5.3137980708519352</v>
      </c>
      <c r="F37" s="277">
        <v>6.3205920095955568</v>
      </c>
      <c r="G37" s="277">
        <v>6.1316369436404896</v>
      </c>
      <c r="H37" s="103"/>
    </row>
    <row r="38" spans="1:51" x14ac:dyDescent="0.2">
      <c r="A38" s="258" t="s">
        <v>122</v>
      </c>
      <c r="B38" s="255" t="s">
        <v>106</v>
      </c>
      <c r="C38" s="277" t="s">
        <v>51</v>
      </c>
      <c r="D38" s="311">
        <v>5</v>
      </c>
      <c r="E38" s="277" t="s">
        <v>51</v>
      </c>
      <c r="F38" s="277" t="s">
        <v>51</v>
      </c>
      <c r="G38" s="277" t="s">
        <v>51</v>
      </c>
      <c r="H38" s="103"/>
    </row>
    <row r="39" spans="1:51" x14ac:dyDescent="0.2">
      <c r="A39" s="258" t="s">
        <v>117</v>
      </c>
      <c r="B39" s="255" t="s">
        <v>106</v>
      </c>
      <c r="C39" s="277" t="s">
        <v>51</v>
      </c>
      <c r="D39" s="311">
        <v>0.23300000000000001</v>
      </c>
      <c r="E39" s="277">
        <v>0.14000000000000001</v>
      </c>
      <c r="F39" s="277">
        <v>0.104</v>
      </c>
      <c r="G39" s="277">
        <v>0.06</v>
      </c>
      <c r="H39" s="103"/>
    </row>
    <row r="40" spans="1:51" x14ac:dyDescent="0.2">
      <c r="A40" s="258" t="s">
        <v>113</v>
      </c>
      <c r="B40" s="255" t="s">
        <v>106</v>
      </c>
      <c r="C40" s="277">
        <v>33.070802999999998</v>
      </c>
      <c r="D40" s="311" t="s">
        <v>51</v>
      </c>
      <c r="E40" s="277" t="s">
        <v>51</v>
      </c>
      <c r="F40" s="277" t="s">
        <v>51</v>
      </c>
      <c r="G40" s="277" t="s">
        <v>51</v>
      </c>
      <c r="H40" s="103"/>
    </row>
    <row r="41" spans="1:51" x14ac:dyDescent="0.2">
      <c r="A41" s="258" t="s">
        <v>107</v>
      </c>
      <c r="B41" s="255" t="s">
        <v>106</v>
      </c>
      <c r="C41" s="277">
        <v>1.7</v>
      </c>
      <c r="D41" s="311">
        <v>1.7</v>
      </c>
      <c r="E41" s="277">
        <v>1.7</v>
      </c>
      <c r="F41" s="277">
        <v>1.7</v>
      </c>
      <c r="G41" s="277">
        <v>1.7</v>
      </c>
      <c r="H41" s="103"/>
    </row>
    <row r="42" spans="1:51" s="103" customFormat="1" x14ac:dyDescent="0.2">
      <c r="A42" s="258" t="s">
        <v>123</v>
      </c>
      <c r="B42" s="255" t="s">
        <v>106</v>
      </c>
      <c r="C42" s="277">
        <v>0.61292517899999988</v>
      </c>
      <c r="D42" s="311">
        <v>0.61721565525299982</v>
      </c>
      <c r="E42" s="277">
        <v>0.62338781180552982</v>
      </c>
      <c r="F42" s="277">
        <v>0.6314918533590016</v>
      </c>
      <c r="G42" s="277">
        <v>0.63970124745266865</v>
      </c>
      <c r="I42" s="110"/>
    </row>
    <row r="43" spans="1:51" x14ac:dyDescent="0.2">
      <c r="A43" s="258" t="s">
        <v>124</v>
      </c>
      <c r="B43" s="255" t="s">
        <v>106</v>
      </c>
      <c r="C43" s="277">
        <v>3.0232357739999998</v>
      </c>
      <c r="D43" s="311">
        <v>3.0443984244179996</v>
      </c>
      <c r="E43" s="277">
        <v>3.0748424086621795</v>
      </c>
      <c r="F43" s="277">
        <v>3.1148153599747874</v>
      </c>
      <c r="G43" s="277">
        <v>3.15530795965446</v>
      </c>
      <c r="H43" s="103"/>
    </row>
    <row r="44" spans="1:51" x14ac:dyDescent="0.2">
      <c r="A44" s="258" t="s">
        <v>125</v>
      </c>
      <c r="B44" s="255" t="s">
        <v>106</v>
      </c>
      <c r="C44" s="277" t="s">
        <v>51</v>
      </c>
      <c r="D44" s="311">
        <v>8.4030000000000005</v>
      </c>
      <c r="E44" s="277" t="s">
        <v>51</v>
      </c>
      <c r="F44" s="277" t="s">
        <v>51</v>
      </c>
      <c r="G44" s="277" t="s">
        <v>51</v>
      </c>
      <c r="H44" s="103"/>
    </row>
    <row r="45" spans="1:51" x14ac:dyDescent="0.2">
      <c r="A45" s="258" t="s">
        <v>126</v>
      </c>
      <c r="B45" s="255" t="s">
        <v>106</v>
      </c>
      <c r="C45" s="277">
        <v>3.9249999999999998</v>
      </c>
      <c r="D45" s="311">
        <v>3.4420000000000002</v>
      </c>
      <c r="E45" s="277">
        <v>2.9590000000000001</v>
      </c>
      <c r="F45" s="277">
        <v>2.4769999999999999</v>
      </c>
      <c r="G45" s="277">
        <v>1.9950000000000001</v>
      </c>
      <c r="H45" s="103"/>
    </row>
    <row r="46" spans="1:51" x14ac:dyDescent="0.2">
      <c r="A46" s="258" t="s">
        <v>127</v>
      </c>
      <c r="B46" s="255" t="s">
        <v>106</v>
      </c>
      <c r="C46" s="277">
        <v>42.054643727207115</v>
      </c>
      <c r="D46" s="311">
        <v>39.020905534235503</v>
      </c>
      <c r="E46" s="277">
        <v>35.577738259275662</v>
      </c>
      <c r="F46" s="277">
        <v>33.511028252958589</v>
      </c>
      <c r="G46" s="277">
        <v>30.244301492794168</v>
      </c>
      <c r="H46" s="103"/>
    </row>
    <row r="47" spans="1:51" x14ac:dyDescent="0.2">
      <c r="A47" s="258" t="s">
        <v>128</v>
      </c>
      <c r="B47" s="255" t="s">
        <v>106</v>
      </c>
      <c r="C47" s="277">
        <v>0</v>
      </c>
      <c r="D47" s="311">
        <v>98.688999999999993</v>
      </c>
      <c r="E47" s="277">
        <v>82.352000000000004</v>
      </c>
      <c r="F47" s="277">
        <v>76.906000000000006</v>
      </c>
      <c r="G47" s="277">
        <v>57.362000000000002</v>
      </c>
      <c r="H47" s="103"/>
      <c r="J47" s="103"/>
      <c r="K47" s="103"/>
      <c r="L47" s="103"/>
      <c r="M47" s="103"/>
      <c r="N47" s="103"/>
      <c r="O47" s="103"/>
      <c r="P47" s="103"/>
      <c r="Q47" s="103"/>
      <c r="R47" s="103"/>
      <c r="S47" s="103"/>
      <c r="T47" s="103"/>
      <c r="U47" s="103"/>
      <c r="V47" s="103"/>
      <c r="W47" s="103"/>
      <c r="X47" s="103"/>
      <c r="Y47" s="103"/>
      <c r="Z47" s="103"/>
      <c r="AA47" s="103"/>
      <c r="AB47" s="103"/>
      <c r="AC47" s="103"/>
      <c r="AD47" s="103"/>
      <c r="AE47" s="103"/>
      <c r="AF47" s="103"/>
      <c r="AG47" s="103"/>
      <c r="AH47" s="103"/>
      <c r="AI47" s="103"/>
      <c r="AJ47" s="103"/>
      <c r="AK47" s="103"/>
      <c r="AL47" s="103"/>
      <c r="AM47" s="103"/>
      <c r="AN47" s="103"/>
      <c r="AO47" s="103"/>
      <c r="AP47" s="103"/>
      <c r="AQ47" s="103"/>
      <c r="AR47" s="103"/>
      <c r="AS47" s="103"/>
      <c r="AT47" s="103"/>
      <c r="AU47" s="103"/>
      <c r="AV47" s="103"/>
      <c r="AW47" s="103"/>
      <c r="AX47" s="103"/>
      <c r="AY47" s="103"/>
    </row>
    <row r="48" spans="1:51" x14ac:dyDescent="0.2">
      <c r="A48" s="159" t="s">
        <v>129</v>
      </c>
      <c r="B48" s="255" t="s">
        <v>106</v>
      </c>
      <c r="C48" s="277">
        <v>90.2</v>
      </c>
      <c r="D48" s="311">
        <v>91.2</v>
      </c>
      <c r="E48" s="277">
        <v>92.1</v>
      </c>
      <c r="F48" s="277">
        <v>91.6</v>
      </c>
      <c r="G48" s="277">
        <v>93.6</v>
      </c>
      <c r="H48" s="103"/>
      <c r="J48" s="103"/>
      <c r="K48" s="103"/>
      <c r="L48" s="103"/>
      <c r="M48" s="103"/>
      <c r="N48" s="103"/>
      <c r="O48" s="103"/>
      <c r="P48" s="103"/>
      <c r="Q48" s="103"/>
      <c r="R48" s="103"/>
      <c r="S48" s="103"/>
      <c r="T48" s="103"/>
      <c r="U48" s="103"/>
      <c r="V48" s="103"/>
      <c r="W48" s="103"/>
      <c r="X48" s="103"/>
      <c r="Y48" s="103"/>
      <c r="Z48" s="103"/>
      <c r="AA48" s="103"/>
      <c r="AB48" s="103"/>
      <c r="AC48" s="103"/>
      <c r="AD48" s="103"/>
      <c r="AE48" s="103"/>
      <c r="AF48" s="103"/>
      <c r="AG48" s="103"/>
      <c r="AH48" s="103"/>
      <c r="AI48" s="103"/>
      <c r="AJ48" s="103"/>
      <c r="AK48" s="103"/>
      <c r="AL48" s="103"/>
      <c r="AM48" s="103"/>
      <c r="AN48" s="103"/>
      <c r="AO48" s="103"/>
      <c r="AP48" s="103"/>
      <c r="AQ48" s="103"/>
      <c r="AR48" s="103"/>
      <c r="AS48" s="103"/>
      <c r="AT48" s="103"/>
      <c r="AU48" s="103"/>
      <c r="AV48" s="103"/>
      <c r="AW48" s="103"/>
      <c r="AX48" s="103"/>
      <c r="AY48" s="103"/>
    </row>
    <row r="49" spans="1:51" x14ac:dyDescent="0.2">
      <c r="A49" s="258" t="s">
        <v>112</v>
      </c>
      <c r="B49" s="255" t="s">
        <v>106</v>
      </c>
      <c r="C49" s="277">
        <v>74.09128463639999</v>
      </c>
      <c r="D49" s="311">
        <v>75.915597292359749</v>
      </c>
      <c r="E49" s="277">
        <v>78.016561447425801</v>
      </c>
      <c r="F49" s="277">
        <v>80.61139228116717</v>
      </c>
      <c r="G49" s="277">
        <v>83.292527188438797</v>
      </c>
      <c r="H49" s="103"/>
      <c r="J49" s="103"/>
      <c r="K49" s="103"/>
      <c r="L49" s="103"/>
      <c r="M49" s="103"/>
      <c r="N49" s="103"/>
      <c r="O49" s="103"/>
      <c r="P49" s="103"/>
      <c r="Q49" s="103"/>
      <c r="R49" s="103"/>
      <c r="S49" s="103"/>
      <c r="T49" s="103"/>
      <c r="U49" s="103"/>
      <c r="V49" s="103"/>
      <c r="W49" s="103"/>
      <c r="X49" s="103"/>
      <c r="Y49" s="103"/>
      <c r="Z49" s="103"/>
      <c r="AA49" s="103"/>
      <c r="AB49" s="103"/>
      <c r="AC49" s="103"/>
      <c r="AD49" s="103"/>
      <c r="AE49" s="103"/>
      <c r="AF49" s="103"/>
      <c r="AG49" s="103"/>
      <c r="AH49" s="103"/>
      <c r="AI49" s="103"/>
      <c r="AJ49" s="103"/>
      <c r="AK49" s="103"/>
      <c r="AL49" s="103"/>
      <c r="AM49" s="103"/>
      <c r="AN49" s="103"/>
      <c r="AO49" s="103"/>
      <c r="AP49" s="103"/>
      <c r="AQ49" s="103"/>
      <c r="AR49" s="103"/>
      <c r="AS49" s="103"/>
      <c r="AT49" s="103"/>
      <c r="AU49" s="103"/>
      <c r="AV49" s="103"/>
      <c r="AW49" s="103"/>
      <c r="AX49" s="103"/>
      <c r="AY49" s="103"/>
    </row>
    <row r="50" spans="1:51" x14ac:dyDescent="0.2">
      <c r="A50" s="258" t="s">
        <v>130</v>
      </c>
      <c r="B50" s="255" t="s">
        <v>106</v>
      </c>
      <c r="C50" s="277">
        <v>14.510988665999999</v>
      </c>
      <c r="D50" s="311">
        <v>4.4429999999999996</v>
      </c>
      <c r="E50" s="277">
        <v>4.6740000000000004</v>
      </c>
      <c r="F50" s="277">
        <v>4.2839999999999998</v>
      </c>
      <c r="G50" s="277" t="s">
        <v>51</v>
      </c>
      <c r="H50" s="103"/>
      <c r="J50" s="103"/>
      <c r="K50" s="103"/>
      <c r="L50" s="103"/>
      <c r="M50" s="103"/>
      <c r="N50" s="103"/>
      <c r="O50" s="103"/>
      <c r="P50" s="103"/>
      <c r="Q50" s="103"/>
      <c r="R50" s="103"/>
      <c r="S50" s="103"/>
      <c r="T50" s="103"/>
      <c r="U50" s="103"/>
      <c r="V50" s="103"/>
      <c r="W50" s="103"/>
      <c r="X50" s="103"/>
      <c r="Y50" s="103"/>
      <c r="Z50" s="103"/>
      <c r="AA50" s="103"/>
      <c r="AB50" s="103"/>
      <c r="AC50" s="103"/>
      <c r="AD50" s="103"/>
      <c r="AE50" s="103"/>
      <c r="AF50" s="103"/>
      <c r="AG50" s="103"/>
      <c r="AH50" s="103"/>
      <c r="AI50" s="103"/>
      <c r="AJ50" s="103"/>
      <c r="AK50" s="103"/>
      <c r="AL50" s="103"/>
      <c r="AM50" s="103"/>
      <c r="AN50" s="103"/>
      <c r="AO50" s="103"/>
      <c r="AP50" s="103"/>
      <c r="AQ50" s="103"/>
      <c r="AR50" s="103"/>
      <c r="AS50" s="103"/>
      <c r="AT50" s="103"/>
      <c r="AU50" s="103"/>
      <c r="AV50" s="103"/>
      <c r="AW50" s="103"/>
      <c r="AX50" s="103"/>
      <c r="AY50" s="103"/>
    </row>
    <row r="51" spans="1:51" x14ac:dyDescent="0.2">
      <c r="A51" s="264" t="s">
        <v>53</v>
      </c>
      <c r="B51" s="255"/>
      <c r="C51" s="277"/>
      <c r="D51" s="311"/>
      <c r="E51" s="277"/>
      <c r="F51" s="277"/>
      <c r="G51" s="277"/>
      <c r="H51" s="227"/>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103"/>
      <c r="AN51" s="103"/>
      <c r="AO51" s="103"/>
      <c r="AP51" s="103"/>
      <c r="AQ51" s="103"/>
      <c r="AR51" s="103"/>
      <c r="AS51" s="103"/>
      <c r="AT51" s="103"/>
      <c r="AU51" s="103"/>
      <c r="AV51" s="103"/>
      <c r="AW51" s="103"/>
      <c r="AX51" s="103"/>
      <c r="AY51" s="103"/>
    </row>
    <row r="52" spans="1:51" x14ac:dyDescent="0.2">
      <c r="A52" s="261" t="s">
        <v>118</v>
      </c>
      <c r="B52" s="255" t="s">
        <v>328</v>
      </c>
      <c r="C52" s="277">
        <v>7.9</v>
      </c>
      <c r="D52" s="311">
        <v>7.9</v>
      </c>
      <c r="E52" s="277">
        <v>7.9</v>
      </c>
      <c r="F52" s="277">
        <v>7.9</v>
      </c>
      <c r="G52" s="277">
        <v>7.9</v>
      </c>
      <c r="H52" s="227"/>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103"/>
      <c r="AN52" s="103"/>
      <c r="AO52" s="103"/>
      <c r="AP52" s="103"/>
      <c r="AQ52" s="103"/>
      <c r="AR52" s="103"/>
      <c r="AS52" s="103"/>
      <c r="AT52" s="103"/>
      <c r="AU52" s="103"/>
      <c r="AV52" s="103"/>
      <c r="AW52" s="103"/>
      <c r="AX52" s="103"/>
      <c r="AY52" s="103"/>
    </row>
    <row r="53" spans="1:51" x14ac:dyDescent="0.2">
      <c r="A53" s="257" t="s">
        <v>52</v>
      </c>
      <c r="B53" s="255"/>
      <c r="C53" s="280">
        <v>928.2</v>
      </c>
      <c r="D53" s="312">
        <v>394.6</v>
      </c>
      <c r="E53" s="280">
        <v>339</v>
      </c>
      <c r="F53" s="280">
        <v>333.4</v>
      </c>
      <c r="G53" s="280">
        <v>310.10000000000002</v>
      </c>
      <c r="H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103"/>
      <c r="AN53" s="103"/>
      <c r="AO53" s="103"/>
      <c r="AP53" s="103"/>
      <c r="AQ53" s="103"/>
      <c r="AR53" s="103"/>
      <c r="AS53" s="103"/>
      <c r="AT53" s="103"/>
      <c r="AU53" s="103"/>
      <c r="AV53" s="103"/>
      <c r="AW53" s="103"/>
      <c r="AX53" s="103"/>
      <c r="AY53" s="103"/>
    </row>
    <row r="54" spans="1:51" x14ac:dyDescent="0.2">
      <c r="A54" s="256" t="s">
        <v>2</v>
      </c>
      <c r="B54" s="255"/>
      <c r="C54" s="260"/>
      <c r="D54" s="310"/>
      <c r="E54" s="260"/>
      <c r="F54" s="260"/>
      <c r="G54" s="260"/>
      <c r="H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103"/>
      <c r="AN54" s="103"/>
      <c r="AO54" s="103"/>
      <c r="AP54" s="103"/>
      <c r="AQ54" s="103"/>
      <c r="AR54" s="103"/>
      <c r="AS54" s="103"/>
      <c r="AT54" s="103"/>
      <c r="AU54" s="103"/>
      <c r="AV54" s="103"/>
      <c r="AW54" s="103"/>
      <c r="AX54" s="103"/>
      <c r="AY54" s="103"/>
    </row>
    <row r="55" spans="1:51" x14ac:dyDescent="0.2">
      <c r="A55" s="257" t="s">
        <v>53</v>
      </c>
      <c r="B55" s="255"/>
      <c r="C55" s="260"/>
      <c r="D55" s="310"/>
      <c r="E55" s="260"/>
      <c r="F55" s="260"/>
      <c r="G55" s="260"/>
      <c r="H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103"/>
      <c r="AN55" s="103"/>
      <c r="AO55" s="103"/>
      <c r="AP55" s="103"/>
      <c r="AQ55" s="103"/>
      <c r="AR55" s="103"/>
      <c r="AS55" s="103"/>
      <c r="AT55" s="103"/>
      <c r="AU55" s="103"/>
      <c r="AV55" s="103"/>
      <c r="AW55" s="103"/>
      <c r="AX55" s="103"/>
      <c r="AY55" s="103"/>
    </row>
    <row r="56" spans="1:51" x14ac:dyDescent="0.2">
      <c r="A56" s="258" t="s">
        <v>131</v>
      </c>
      <c r="B56" s="255" t="s">
        <v>329</v>
      </c>
      <c r="C56" s="260">
        <v>1.3</v>
      </c>
      <c r="D56" s="310">
        <v>2.895</v>
      </c>
      <c r="E56" s="260" t="s">
        <v>51</v>
      </c>
      <c r="F56" s="260" t="s">
        <v>51</v>
      </c>
      <c r="G56" s="260" t="s">
        <v>51</v>
      </c>
      <c r="H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103"/>
      <c r="AN56" s="103"/>
      <c r="AO56" s="103"/>
      <c r="AP56" s="103"/>
      <c r="AQ56" s="103"/>
      <c r="AR56" s="103"/>
      <c r="AS56" s="103"/>
      <c r="AT56" s="103"/>
      <c r="AU56" s="103"/>
      <c r="AV56" s="103"/>
      <c r="AW56" s="103"/>
      <c r="AX56" s="103"/>
      <c r="AY56" s="103"/>
    </row>
    <row r="57" spans="1:51" x14ac:dyDescent="0.2">
      <c r="A57" s="257" t="s">
        <v>52</v>
      </c>
      <c r="B57" s="255"/>
      <c r="C57" s="280">
        <v>1.3</v>
      </c>
      <c r="D57" s="312">
        <v>2.9</v>
      </c>
      <c r="E57" s="280" t="s">
        <v>51</v>
      </c>
      <c r="F57" s="280" t="s">
        <v>51</v>
      </c>
      <c r="G57" s="280" t="s">
        <v>51</v>
      </c>
      <c r="H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103"/>
      <c r="AN57" s="103"/>
      <c r="AO57" s="103"/>
      <c r="AP57" s="103"/>
      <c r="AQ57" s="103"/>
      <c r="AR57" s="103"/>
      <c r="AS57" s="103"/>
      <c r="AT57" s="103"/>
      <c r="AU57" s="103"/>
      <c r="AV57" s="103"/>
      <c r="AW57" s="103"/>
      <c r="AX57" s="103"/>
      <c r="AY57" s="103"/>
    </row>
    <row r="58" spans="1:51" x14ac:dyDescent="0.2">
      <c r="A58" s="265" t="s">
        <v>81</v>
      </c>
      <c r="B58" s="255"/>
      <c r="C58" s="260"/>
      <c r="D58" s="310"/>
      <c r="E58" s="260"/>
      <c r="F58" s="260"/>
      <c r="G58" s="260"/>
      <c r="H58" s="103"/>
      <c r="J58" s="103"/>
      <c r="K58" s="103"/>
      <c r="L58" s="103"/>
      <c r="M58" s="103"/>
      <c r="N58" s="103"/>
      <c r="O58" s="103"/>
      <c r="P58" s="103"/>
      <c r="Q58" s="103"/>
      <c r="R58" s="103"/>
      <c r="S58" s="103"/>
      <c r="T58" s="103"/>
      <c r="U58" s="103"/>
      <c r="V58" s="103"/>
      <c r="W58" s="103"/>
      <c r="X58" s="103"/>
      <c r="Y58" s="103"/>
      <c r="Z58" s="103"/>
      <c r="AA58" s="103"/>
      <c r="AB58" s="103"/>
      <c r="AC58" s="103"/>
      <c r="AD58" s="103"/>
      <c r="AE58" s="103"/>
      <c r="AF58" s="103"/>
      <c r="AG58" s="103"/>
      <c r="AH58" s="103"/>
      <c r="AI58" s="103"/>
      <c r="AJ58" s="103"/>
      <c r="AK58" s="103"/>
      <c r="AL58" s="103"/>
      <c r="AM58" s="103"/>
      <c r="AN58" s="103"/>
      <c r="AO58" s="103"/>
      <c r="AP58" s="103"/>
      <c r="AQ58" s="103"/>
      <c r="AR58" s="103"/>
      <c r="AS58" s="103"/>
      <c r="AT58" s="103"/>
      <c r="AU58" s="103"/>
      <c r="AV58" s="103"/>
      <c r="AW58" s="103"/>
      <c r="AX58" s="103"/>
      <c r="AY58" s="103"/>
    </row>
    <row r="59" spans="1:51" x14ac:dyDescent="0.2">
      <c r="A59" s="256" t="s">
        <v>3</v>
      </c>
      <c r="B59" s="255"/>
      <c r="C59" s="260"/>
      <c r="D59" s="310"/>
      <c r="E59" s="260"/>
      <c r="F59" s="260"/>
      <c r="G59" s="260"/>
      <c r="H59" s="103"/>
      <c r="J59" s="103"/>
      <c r="K59" s="103"/>
      <c r="L59" s="103"/>
      <c r="M59" s="103"/>
      <c r="N59" s="103"/>
      <c r="O59" s="103"/>
      <c r="P59" s="103"/>
      <c r="Q59" s="103"/>
      <c r="R59" s="103"/>
      <c r="S59" s="103"/>
      <c r="T59" s="103"/>
      <c r="U59" s="103"/>
      <c r="V59" s="103"/>
      <c r="W59" s="103"/>
      <c r="X59" s="103"/>
      <c r="Y59" s="103"/>
      <c r="Z59" s="103"/>
      <c r="AA59" s="103"/>
      <c r="AB59" s="103"/>
      <c r="AC59" s="103"/>
      <c r="AD59" s="103"/>
      <c r="AE59" s="103"/>
      <c r="AF59" s="103"/>
      <c r="AG59" s="103"/>
      <c r="AH59" s="103"/>
      <c r="AI59" s="103"/>
      <c r="AJ59" s="103"/>
      <c r="AK59" s="103"/>
      <c r="AL59" s="103"/>
      <c r="AM59" s="103"/>
      <c r="AN59" s="103"/>
      <c r="AO59" s="103"/>
      <c r="AP59" s="103"/>
      <c r="AQ59" s="103"/>
      <c r="AR59" s="103"/>
      <c r="AS59" s="103"/>
      <c r="AT59" s="103"/>
      <c r="AU59" s="103"/>
      <c r="AV59" s="103"/>
      <c r="AW59" s="103"/>
      <c r="AX59" s="103"/>
      <c r="AY59" s="103"/>
    </row>
    <row r="60" spans="1:51" x14ac:dyDescent="0.2">
      <c r="A60" s="257" t="s">
        <v>327</v>
      </c>
      <c r="B60" s="255"/>
      <c r="C60" s="260"/>
      <c r="D60" s="310"/>
      <c r="E60" s="260"/>
      <c r="F60" s="260"/>
      <c r="G60" s="260"/>
      <c r="H60" s="103"/>
      <c r="J60" s="103"/>
      <c r="K60" s="103"/>
      <c r="L60" s="103"/>
      <c r="M60" s="103"/>
      <c r="N60" s="103"/>
      <c r="O60" s="103"/>
      <c r="P60" s="103"/>
      <c r="Q60" s="103"/>
      <c r="R60" s="103"/>
      <c r="S60" s="103"/>
      <c r="T60" s="103"/>
      <c r="U60" s="103"/>
      <c r="V60" s="103"/>
      <c r="W60" s="103"/>
      <c r="X60" s="103"/>
      <c r="Y60" s="103"/>
      <c r="Z60" s="103"/>
      <c r="AA60" s="103"/>
      <c r="AB60" s="103"/>
      <c r="AC60" s="103"/>
      <c r="AD60" s="103"/>
      <c r="AE60" s="103"/>
      <c r="AF60" s="103"/>
      <c r="AG60" s="103"/>
      <c r="AH60" s="103"/>
      <c r="AI60" s="103"/>
      <c r="AJ60" s="103"/>
      <c r="AK60" s="103"/>
      <c r="AL60" s="103"/>
      <c r="AM60" s="103"/>
      <c r="AN60" s="103"/>
      <c r="AO60" s="103"/>
      <c r="AP60" s="103"/>
      <c r="AQ60" s="103"/>
      <c r="AR60" s="103"/>
      <c r="AS60" s="103"/>
      <c r="AT60" s="103"/>
      <c r="AU60" s="103"/>
      <c r="AV60" s="103"/>
      <c r="AW60" s="103"/>
      <c r="AX60" s="103"/>
      <c r="AY60" s="103"/>
    </row>
    <row r="61" spans="1:51" x14ac:dyDescent="0.2">
      <c r="A61" s="258" t="s">
        <v>93</v>
      </c>
      <c r="B61" s="255" t="s">
        <v>106</v>
      </c>
      <c r="C61" s="262">
        <v>47</v>
      </c>
      <c r="D61" s="314">
        <v>191.1</v>
      </c>
      <c r="E61" s="262">
        <v>239.2</v>
      </c>
      <c r="F61" s="262">
        <v>266.8</v>
      </c>
      <c r="G61" s="262">
        <v>205.4</v>
      </c>
      <c r="H61" s="103"/>
      <c r="J61" s="103"/>
      <c r="K61" s="103"/>
      <c r="L61" s="103"/>
      <c r="M61" s="103"/>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c r="AY61" s="103"/>
    </row>
    <row r="62" spans="1:51" x14ac:dyDescent="0.2">
      <c r="A62" s="258" t="s">
        <v>132</v>
      </c>
      <c r="B62" s="255" t="s">
        <v>106</v>
      </c>
      <c r="C62" s="262">
        <v>250</v>
      </c>
      <c r="D62" s="314">
        <v>126.8</v>
      </c>
      <c r="E62" s="262">
        <v>82.7</v>
      </c>
      <c r="F62" s="262">
        <v>43.2</v>
      </c>
      <c r="G62" s="262">
        <v>117.8</v>
      </c>
      <c r="H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c r="AY62" s="103"/>
    </row>
    <row r="63" spans="1:51" x14ac:dyDescent="0.2">
      <c r="A63" s="159" t="s">
        <v>339</v>
      </c>
      <c r="B63" s="255" t="s">
        <v>106</v>
      </c>
      <c r="C63" s="260">
        <v>64.099999999999994</v>
      </c>
      <c r="D63" s="310">
        <v>66</v>
      </c>
      <c r="E63" s="260">
        <v>68.599999999999994</v>
      </c>
      <c r="F63" s="260">
        <v>71.099999999999994</v>
      </c>
      <c r="G63" s="260">
        <v>73.7</v>
      </c>
      <c r="H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row>
    <row r="64" spans="1:51" x14ac:dyDescent="0.2">
      <c r="A64" s="258" t="s">
        <v>134</v>
      </c>
      <c r="B64" s="255" t="s">
        <v>106</v>
      </c>
      <c r="C64" s="260">
        <v>1.6</v>
      </c>
      <c r="D64" s="310">
        <v>1.8</v>
      </c>
      <c r="E64" s="260">
        <v>1.8</v>
      </c>
      <c r="F64" s="260">
        <v>1.9</v>
      </c>
      <c r="G64" s="260">
        <v>1.9</v>
      </c>
      <c r="H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row>
    <row r="65" spans="1:51" x14ac:dyDescent="0.2">
      <c r="A65" s="159" t="s">
        <v>133</v>
      </c>
      <c r="B65" s="255" t="s">
        <v>106</v>
      </c>
      <c r="C65" s="260">
        <v>105.9</v>
      </c>
      <c r="D65" s="310">
        <v>105.5</v>
      </c>
      <c r="E65" s="260">
        <v>106.6</v>
      </c>
      <c r="F65" s="260">
        <v>109.2</v>
      </c>
      <c r="G65" s="260">
        <v>111.7</v>
      </c>
      <c r="H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row>
    <row r="66" spans="1:51" x14ac:dyDescent="0.2">
      <c r="A66" s="257" t="s">
        <v>53</v>
      </c>
      <c r="B66" s="255"/>
      <c r="C66" s="260"/>
      <c r="D66" s="315"/>
      <c r="E66" s="260"/>
      <c r="F66" s="260"/>
      <c r="G66" s="260"/>
      <c r="H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row>
    <row r="67" spans="1:51" x14ac:dyDescent="0.2">
      <c r="A67" s="258" t="s">
        <v>135</v>
      </c>
      <c r="B67" s="255" t="s">
        <v>278</v>
      </c>
      <c r="C67" s="260">
        <v>10.9</v>
      </c>
      <c r="D67" s="310">
        <v>11.1</v>
      </c>
      <c r="E67" s="260">
        <v>11.4</v>
      </c>
      <c r="F67" s="260">
        <v>11.7</v>
      </c>
      <c r="G67" s="260" t="s">
        <v>51</v>
      </c>
      <c r="H67" s="16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row>
    <row r="68" spans="1:51" x14ac:dyDescent="0.2">
      <c r="A68" s="258" t="s">
        <v>136</v>
      </c>
      <c r="B68" s="255" t="s">
        <v>278</v>
      </c>
      <c r="C68" s="260">
        <v>0.7</v>
      </c>
      <c r="D68" s="310" t="s">
        <v>51</v>
      </c>
      <c r="E68" s="260" t="s">
        <v>51</v>
      </c>
      <c r="F68" s="260" t="s">
        <v>51</v>
      </c>
      <c r="G68" s="260" t="s">
        <v>51</v>
      </c>
      <c r="H68" s="16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row>
    <row r="69" spans="1:51" x14ac:dyDescent="0.2">
      <c r="A69" s="258" t="s">
        <v>137</v>
      </c>
      <c r="B69" s="255" t="s">
        <v>328</v>
      </c>
      <c r="C69" s="259">
        <v>0.2</v>
      </c>
      <c r="D69" s="316">
        <v>6.5</v>
      </c>
      <c r="E69" s="266">
        <v>7.7</v>
      </c>
      <c r="F69" s="266">
        <v>5.4</v>
      </c>
      <c r="G69" s="266">
        <v>2.7</v>
      </c>
      <c r="H69" s="16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row>
    <row r="70" spans="1:51" x14ac:dyDescent="0.2">
      <c r="A70" s="159" t="s">
        <v>118</v>
      </c>
      <c r="B70" s="255" t="s">
        <v>328</v>
      </c>
      <c r="C70" s="260">
        <v>0.4</v>
      </c>
      <c r="D70" s="310">
        <v>0.4</v>
      </c>
      <c r="E70" s="260">
        <v>0.4</v>
      </c>
      <c r="F70" s="289">
        <v>0.4</v>
      </c>
      <c r="G70" s="99">
        <v>0.4</v>
      </c>
      <c r="H70" s="16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row>
    <row r="71" spans="1:51" x14ac:dyDescent="0.2">
      <c r="A71" s="258" t="s">
        <v>340</v>
      </c>
      <c r="B71" s="255" t="s">
        <v>278</v>
      </c>
      <c r="C71" s="259" t="s">
        <v>51</v>
      </c>
      <c r="D71" s="316" t="s">
        <v>51</v>
      </c>
      <c r="E71" s="266" t="s">
        <v>51</v>
      </c>
      <c r="F71" s="266" t="s">
        <v>51</v>
      </c>
      <c r="G71" s="266" t="s">
        <v>51</v>
      </c>
      <c r="H71" s="16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row>
    <row r="72" spans="1:51" x14ac:dyDescent="0.2">
      <c r="A72" s="257" t="s">
        <v>52</v>
      </c>
      <c r="B72" s="255"/>
      <c r="C72" s="280">
        <v>480.8</v>
      </c>
      <c r="D72" s="312">
        <v>509.2</v>
      </c>
      <c r="E72" s="280">
        <v>518.4</v>
      </c>
      <c r="F72" s="280">
        <v>509.7</v>
      </c>
      <c r="G72" s="280">
        <v>513.6</v>
      </c>
      <c r="H72" s="142"/>
      <c r="J72" s="103"/>
      <c r="K72" s="103"/>
      <c r="L72" s="103"/>
      <c r="M72" s="103"/>
      <c r="N72" s="103"/>
      <c r="O72" s="103"/>
      <c r="P72" s="103"/>
      <c r="Q72" s="103"/>
      <c r="R72" s="103"/>
      <c r="S72" s="103"/>
      <c r="T72" s="103"/>
      <c r="U72" s="103"/>
      <c r="V72" s="103"/>
      <c r="W72" s="103"/>
      <c r="X72" s="103"/>
      <c r="Y72" s="103"/>
      <c r="Z72" s="103"/>
      <c r="AA72" s="103"/>
      <c r="AB72" s="103"/>
      <c r="AC72" s="103"/>
      <c r="AD72" s="103"/>
      <c r="AE72" s="103"/>
      <c r="AF72" s="103"/>
      <c r="AG72" s="103"/>
      <c r="AH72" s="103"/>
      <c r="AI72" s="103"/>
      <c r="AJ72" s="103"/>
      <c r="AK72" s="103"/>
      <c r="AL72" s="103"/>
      <c r="AM72" s="103"/>
      <c r="AN72" s="103"/>
      <c r="AO72" s="103"/>
      <c r="AP72" s="103"/>
      <c r="AQ72" s="103"/>
      <c r="AR72" s="103"/>
      <c r="AS72" s="103"/>
      <c r="AT72" s="103"/>
      <c r="AU72" s="103"/>
      <c r="AV72" s="103"/>
      <c r="AW72" s="103"/>
      <c r="AX72" s="103"/>
      <c r="AY72" s="103"/>
    </row>
    <row r="73" spans="1:51" x14ac:dyDescent="0.2">
      <c r="A73" s="256" t="s">
        <v>4</v>
      </c>
      <c r="B73" s="255"/>
      <c r="C73" s="260"/>
      <c r="D73" s="310"/>
      <c r="E73" s="260"/>
      <c r="F73" s="260"/>
      <c r="G73" s="260"/>
      <c r="H73" s="16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c r="AY73" s="103"/>
    </row>
    <row r="74" spans="1:51" x14ac:dyDescent="0.2">
      <c r="A74" s="257" t="s">
        <v>327</v>
      </c>
      <c r="B74" s="255"/>
      <c r="C74" s="260"/>
      <c r="D74" s="310"/>
      <c r="E74" s="260"/>
      <c r="F74" s="260"/>
      <c r="G74" s="260"/>
      <c r="H74" s="163"/>
      <c r="J74" s="103"/>
      <c r="K74" s="103"/>
      <c r="L74" s="103"/>
      <c r="M74" s="103"/>
      <c r="N74" s="103"/>
      <c r="O74" s="103"/>
      <c r="P74" s="103"/>
      <c r="Q74" s="103"/>
      <c r="R74" s="103"/>
      <c r="S74" s="103"/>
      <c r="T74" s="103"/>
      <c r="U74" s="103"/>
      <c r="V74" s="103"/>
      <c r="W74" s="103"/>
      <c r="X74" s="103"/>
      <c r="Y74" s="103"/>
      <c r="Z74" s="103"/>
      <c r="AA74" s="103"/>
      <c r="AB74" s="103"/>
      <c r="AC74" s="103"/>
      <c r="AD74" s="103"/>
      <c r="AE74" s="103"/>
      <c r="AF74" s="103"/>
      <c r="AG74" s="103"/>
      <c r="AH74" s="103"/>
      <c r="AI74" s="103"/>
      <c r="AJ74" s="103"/>
      <c r="AK74" s="103"/>
      <c r="AL74" s="103"/>
      <c r="AM74" s="103"/>
      <c r="AN74" s="103"/>
      <c r="AO74" s="103"/>
      <c r="AP74" s="103"/>
      <c r="AQ74" s="103"/>
      <c r="AR74" s="103"/>
      <c r="AS74" s="103"/>
      <c r="AT74" s="103"/>
      <c r="AU74" s="103"/>
      <c r="AV74" s="103"/>
      <c r="AW74" s="103"/>
      <c r="AX74" s="103"/>
      <c r="AY74" s="103"/>
    </row>
    <row r="75" spans="1:51" x14ac:dyDescent="0.2">
      <c r="A75" s="258" t="s">
        <v>133</v>
      </c>
      <c r="B75" s="255" t="s">
        <v>106</v>
      </c>
      <c r="C75" s="277">
        <v>0.8</v>
      </c>
      <c r="D75" s="311">
        <v>0.8</v>
      </c>
      <c r="E75" s="277">
        <v>0.8</v>
      </c>
      <c r="F75" s="277">
        <v>0.8</v>
      </c>
      <c r="G75" s="277">
        <v>0.8</v>
      </c>
      <c r="H75" s="103"/>
      <c r="J75" s="103"/>
      <c r="K75" s="103"/>
      <c r="L75" s="103"/>
      <c r="M75" s="103"/>
      <c r="N75" s="103"/>
      <c r="O75" s="103"/>
      <c r="P75" s="103"/>
      <c r="Q75" s="103"/>
      <c r="R75" s="103"/>
      <c r="S75" s="103"/>
      <c r="T75" s="103"/>
      <c r="U75" s="103"/>
      <c r="V75" s="103"/>
      <c r="W75" s="103"/>
      <c r="X75" s="103"/>
      <c r="Y75" s="103"/>
      <c r="Z75" s="103"/>
      <c r="AA75" s="103"/>
      <c r="AB75" s="103"/>
      <c r="AC75" s="103"/>
      <c r="AD75" s="103"/>
      <c r="AE75" s="103"/>
      <c r="AF75" s="103"/>
      <c r="AG75" s="103"/>
      <c r="AH75" s="103"/>
      <c r="AI75" s="103"/>
      <c r="AJ75" s="103"/>
      <c r="AK75" s="103"/>
      <c r="AL75" s="103"/>
      <c r="AM75" s="103"/>
      <c r="AN75" s="103"/>
      <c r="AO75" s="103"/>
      <c r="AP75" s="103"/>
      <c r="AQ75" s="103"/>
      <c r="AR75" s="103"/>
      <c r="AS75" s="103"/>
      <c r="AT75" s="103"/>
      <c r="AU75" s="103"/>
      <c r="AV75" s="103"/>
      <c r="AW75" s="103"/>
      <c r="AX75" s="103"/>
      <c r="AY75" s="103"/>
    </row>
    <row r="76" spans="1:51" x14ac:dyDescent="0.2">
      <c r="A76" s="257" t="s">
        <v>52</v>
      </c>
      <c r="B76" s="255"/>
      <c r="C76" s="280">
        <v>0.8</v>
      </c>
      <c r="D76" s="312">
        <v>0.8</v>
      </c>
      <c r="E76" s="280">
        <v>0.8</v>
      </c>
      <c r="F76" s="280">
        <v>0.8</v>
      </c>
      <c r="G76" s="280">
        <v>0.8</v>
      </c>
      <c r="H76" s="103"/>
      <c r="J76" s="103"/>
      <c r="K76" s="103"/>
      <c r="L76" s="103"/>
      <c r="M76" s="103"/>
      <c r="N76" s="103"/>
      <c r="O76" s="103"/>
      <c r="P76" s="103"/>
      <c r="Q76" s="103"/>
      <c r="R76" s="103"/>
      <c r="S76" s="103"/>
      <c r="T76" s="103"/>
      <c r="U76" s="103"/>
      <c r="V76" s="103"/>
      <c r="W76" s="103"/>
      <c r="X76" s="103"/>
      <c r="Y76" s="103"/>
      <c r="Z76" s="103"/>
      <c r="AA76" s="103"/>
      <c r="AB76" s="103"/>
      <c r="AC76" s="103"/>
      <c r="AD76" s="103"/>
      <c r="AE76" s="103"/>
      <c r="AF76" s="103"/>
      <c r="AG76" s="103"/>
      <c r="AH76" s="103"/>
      <c r="AI76" s="103"/>
      <c r="AJ76" s="103"/>
      <c r="AK76" s="103"/>
      <c r="AL76" s="103"/>
      <c r="AM76" s="103"/>
      <c r="AN76" s="103"/>
      <c r="AO76" s="103"/>
      <c r="AP76" s="103"/>
      <c r="AQ76" s="103"/>
      <c r="AR76" s="103"/>
      <c r="AS76" s="103"/>
      <c r="AT76" s="103"/>
      <c r="AU76" s="103"/>
      <c r="AV76" s="103"/>
      <c r="AW76" s="103"/>
      <c r="AX76" s="103"/>
      <c r="AY76" s="103"/>
    </row>
    <row r="77" spans="1:51" x14ac:dyDescent="0.2">
      <c r="A77" s="256" t="s">
        <v>5</v>
      </c>
      <c r="B77" s="255"/>
      <c r="C77" s="260"/>
      <c r="D77" s="310"/>
      <c r="E77" s="260"/>
      <c r="F77" s="260"/>
      <c r="G77" s="260"/>
      <c r="H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row>
    <row r="78" spans="1:51" x14ac:dyDescent="0.2">
      <c r="A78" s="257" t="s">
        <v>327</v>
      </c>
      <c r="B78" s="255"/>
      <c r="C78" s="260"/>
      <c r="D78" s="310"/>
      <c r="E78" s="260"/>
      <c r="F78" s="260"/>
      <c r="G78" s="260"/>
      <c r="H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row>
    <row r="79" spans="1:51" x14ac:dyDescent="0.2">
      <c r="A79" s="258" t="s">
        <v>133</v>
      </c>
      <c r="B79" s="255" t="s">
        <v>106</v>
      </c>
      <c r="C79" s="260">
        <v>0.7</v>
      </c>
      <c r="D79" s="310">
        <v>0.8</v>
      </c>
      <c r="E79" s="260">
        <v>0.7</v>
      </c>
      <c r="F79" s="260">
        <v>0.7</v>
      </c>
      <c r="G79" s="260">
        <v>0.7</v>
      </c>
      <c r="H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row>
    <row r="80" spans="1:51" x14ac:dyDescent="0.2">
      <c r="A80" s="257" t="s">
        <v>52</v>
      </c>
      <c r="B80" s="255"/>
      <c r="C80" s="280">
        <v>0.7</v>
      </c>
      <c r="D80" s="312">
        <v>0.8</v>
      </c>
      <c r="E80" s="280">
        <v>0.7</v>
      </c>
      <c r="F80" s="280">
        <v>0.7</v>
      </c>
      <c r="G80" s="280">
        <v>0.7</v>
      </c>
      <c r="H80" s="281"/>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row>
    <row r="81" spans="1:51" x14ac:dyDescent="0.2">
      <c r="A81" s="267" t="s">
        <v>82</v>
      </c>
      <c r="B81" s="255"/>
      <c r="C81" s="282"/>
      <c r="D81" s="317"/>
      <c r="E81" s="282"/>
      <c r="F81" s="282"/>
      <c r="G81" s="282"/>
      <c r="H81" s="281"/>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row>
    <row r="82" spans="1:51" x14ac:dyDescent="0.2">
      <c r="A82" s="256" t="s">
        <v>8</v>
      </c>
      <c r="B82" s="175"/>
      <c r="C82" s="283"/>
      <c r="D82" s="319"/>
      <c r="E82" s="283"/>
      <c r="F82" s="283"/>
      <c r="G82" s="283"/>
      <c r="H82" s="281"/>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row>
    <row r="83" spans="1:51" x14ac:dyDescent="0.2">
      <c r="A83" s="257" t="s">
        <v>50</v>
      </c>
      <c r="B83" s="175"/>
      <c r="C83" s="283"/>
      <c r="D83" s="319"/>
      <c r="E83" s="283"/>
      <c r="F83" s="283"/>
      <c r="G83" s="283"/>
      <c r="H83" s="281"/>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row>
    <row r="84" spans="1:51" x14ac:dyDescent="0.2">
      <c r="A84" s="258" t="s">
        <v>258</v>
      </c>
      <c r="B84" s="269" t="s">
        <v>106</v>
      </c>
      <c r="C84" s="260">
        <v>0.3</v>
      </c>
      <c r="D84" s="309" t="s">
        <v>51</v>
      </c>
      <c r="E84" s="259" t="s">
        <v>51</v>
      </c>
      <c r="F84" s="259" t="s">
        <v>51</v>
      </c>
      <c r="G84" s="259" t="s">
        <v>51</v>
      </c>
      <c r="H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row>
    <row r="85" spans="1:51" x14ac:dyDescent="0.2">
      <c r="A85" s="258" t="s">
        <v>259</v>
      </c>
      <c r="B85" s="269" t="s">
        <v>106</v>
      </c>
      <c r="C85" s="260">
        <v>2.4</v>
      </c>
      <c r="D85" s="310">
        <v>0.6</v>
      </c>
      <c r="E85" s="259" t="s">
        <v>51</v>
      </c>
      <c r="F85" s="259" t="s">
        <v>51</v>
      </c>
      <c r="G85" s="259" t="s">
        <v>51</v>
      </c>
      <c r="H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row>
    <row r="86" spans="1:51" x14ac:dyDescent="0.2">
      <c r="A86" s="258" t="s">
        <v>230</v>
      </c>
      <c r="B86" s="269" t="s">
        <v>106</v>
      </c>
      <c r="C86" s="259" t="s">
        <v>51</v>
      </c>
      <c r="D86" s="310">
        <v>2.5</v>
      </c>
      <c r="E86" s="260">
        <v>2.5</v>
      </c>
      <c r="F86" s="260">
        <v>2.5</v>
      </c>
      <c r="G86" s="260">
        <v>2.5</v>
      </c>
      <c r="H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row>
    <row r="87" spans="1:51" x14ac:dyDescent="0.2">
      <c r="A87" s="257" t="s">
        <v>52</v>
      </c>
      <c r="B87" s="269"/>
      <c r="C87" s="280">
        <v>2.7</v>
      </c>
      <c r="D87" s="312">
        <v>3.1</v>
      </c>
      <c r="E87" s="280">
        <v>2.5</v>
      </c>
      <c r="F87" s="280">
        <v>2.5</v>
      </c>
      <c r="G87" s="280">
        <v>2.5</v>
      </c>
      <c r="H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row>
    <row r="88" spans="1:51" x14ac:dyDescent="0.2">
      <c r="A88" s="267" t="s">
        <v>9</v>
      </c>
      <c r="B88" s="255"/>
      <c r="C88" s="260"/>
      <c r="D88" s="310"/>
      <c r="E88" s="260"/>
      <c r="F88" s="260"/>
      <c r="G88" s="260"/>
      <c r="H88" s="281"/>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row>
    <row r="89" spans="1:51" x14ac:dyDescent="0.2">
      <c r="A89" s="257" t="s">
        <v>53</v>
      </c>
      <c r="B89" s="255"/>
      <c r="C89" s="260"/>
      <c r="D89" s="310"/>
      <c r="E89" s="260"/>
      <c r="F89" s="260"/>
      <c r="G89" s="260"/>
      <c r="H89" s="281"/>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row>
    <row r="90" spans="1:51" x14ac:dyDescent="0.2">
      <c r="A90" s="258" t="s">
        <v>341</v>
      </c>
      <c r="B90" s="255" t="s">
        <v>278</v>
      </c>
      <c r="C90" s="260">
        <v>9.1</v>
      </c>
      <c r="D90" s="310">
        <v>9.1</v>
      </c>
      <c r="E90" s="260">
        <v>9.1</v>
      </c>
      <c r="F90" s="260">
        <v>9.1</v>
      </c>
      <c r="G90" s="260">
        <v>9.1</v>
      </c>
      <c r="H90" s="281"/>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row>
    <row r="91" spans="1:51" x14ac:dyDescent="0.2">
      <c r="A91" s="257" t="s">
        <v>52</v>
      </c>
      <c r="B91" s="255"/>
      <c r="C91" s="280">
        <v>9.1</v>
      </c>
      <c r="D91" s="312">
        <v>9.1</v>
      </c>
      <c r="E91" s="280">
        <v>9.1</v>
      </c>
      <c r="F91" s="280">
        <v>9.1</v>
      </c>
      <c r="G91" s="280">
        <v>9.1</v>
      </c>
      <c r="H91" s="281"/>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row>
    <row r="92" spans="1:51" x14ac:dyDescent="0.2">
      <c r="A92" s="267" t="s">
        <v>7</v>
      </c>
      <c r="B92" s="175"/>
      <c r="C92" s="175"/>
      <c r="D92" s="318"/>
      <c r="E92" s="175"/>
      <c r="F92" s="175"/>
      <c r="G92" s="175"/>
      <c r="H92" s="281"/>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row>
    <row r="93" spans="1:51" x14ac:dyDescent="0.2">
      <c r="A93" s="257" t="s">
        <v>50</v>
      </c>
      <c r="B93" s="175"/>
      <c r="C93" s="175"/>
      <c r="D93" s="318"/>
      <c r="E93" s="175"/>
      <c r="F93" s="175"/>
      <c r="G93" s="175"/>
      <c r="H93" s="281"/>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row>
    <row r="94" spans="1:51" x14ac:dyDescent="0.2">
      <c r="A94" s="159" t="s">
        <v>138</v>
      </c>
      <c r="B94" s="255" t="s">
        <v>106</v>
      </c>
      <c r="C94" s="260">
        <v>21.4</v>
      </c>
      <c r="D94" s="310">
        <v>8.1</v>
      </c>
      <c r="E94" s="260" t="s">
        <v>51</v>
      </c>
      <c r="F94" s="260" t="s">
        <v>51</v>
      </c>
      <c r="G94" s="260" t="s">
        <v>51</v>
      </c>
      <c r="H94" s="281"/>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row>
    <row r="95" spans="1:51" x14ac:dyDescent="0.2">
      <c r="A95" s="159" t="s">
        <v>249</v>
      </c>
      <c r="B95" s="255"/>
      <c r="C95" s="260">
        <v>0.1</v>
      </c>
      <c r="D95" s="310" t="s">
        <v>51</v>
      </c>
      <c r="E95" s="260" t="s">
        <v>51</v>
      </c>
      <c r="F95" s="260" t="s">
        <v>51</v>
      </c>
      <c r="G95" s="260" t="s">
        <v>51</v>
      </c>
      <c r="H95" s="281"/>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row>
    <row r="96" spans="1:51" x14ac:dyDescent="0.2">
      <c r="A96" s="268" t="s">
        <v>52</v>
      </c>
      <c r="B96" s="175"/>
      <c r="C96" s="280">
        <v>21.5</v>
      </c>
      <c r="D96" s="312">
        <v>8.1</v>
      </c>
      <c r="E96" s="280" t="s">
        <v>51</v>
      </c>
      <c r="F96" s="280" t="s">
        <v>51</v>
      </c>
      <c r="G96" s="280" t="s">
        <v>51</v>
      </c>
      <c r="H96" s="281"/>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row>
    <row r="97" spans="1:51" x14ac:dyDescent="0.2">
      <c r="A97" s="256" t="s">
        <v>139</v>
      </c>
      <c r="B97" s="255"/>
      <c r="C97" s="260"/>
      <c r="D97" s="310"/>
      <c r="E97" s="260"/>
      <c r="F97" s="260"/>
      <c r="G97" s="260"/>
      <c r="H97" s="103"/>
      <c r="J97" s="103"/>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3"/>
      <c r="AH97" s="103"/>
      <c r="AI97" s="103"/>
      <c r="AJ97" s="103"/>
      <c r="AK97" s="103"/>
      <c r="AL97" s="103"/>
      <c r="AM97" s="103"/>
      <c r="AN97" s="103"/>
      <c r="AO97" s="103"/>
      <c r="AP97" s="103"/>
      <c r="AQ97" s="103"/>
      <c r="AR97" s="103"/>
      <c r="AS97" s="103"/>
      <c r="AT97" s="103"/>
      <c r="AU97" s="103"/>
      <c r="AV97" s="103"/>
      <c r="AW97" s="103"/>
      <c r="AX97" s="103"/>
      <c r="AY97" s="103"/>
    </row>
    <row r="98" spans="1:51" x14ac:dyDescent="0.2">
      <c r="A98" s="267" t="s">
        <v>6</v>
      </c>
      <c r="B98" s="255"/>
      <c r="C98" s="290"/>
      <c r="D98" s="320"/>
      <c r="E98" s="290"/>
      <c r="F98" s="290"/>
      <c r="G98" s="290"/>
      <c r="H98" s="103"/>
      <c r="J98" s="103"/>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3"/>
      <c r="AH98" s="103"/>
      <c r="AI98" s="103"/>
      <c r="AJ98" s="103"/>
      <c r="AK98" s="103"/>
      <c r="AL98" s="103"/>
      <c r="AM98" s="103"/>
      <c r="AN98" s="103"/>
      <c r="AO98" s="103"/>
      <c r="AP98" s="103"/>
      <c r="AQ98" s="103"/>
      <c r="AR98" s="103"/>
      <c r="AS98" s="103"/>
      <c r="AT98" s="103"/>
      <c r="AU98" s="103"/>
      <c r="AV98" s="103"/>
      <c r="AW98" s="103"/>
      <c r="AX98" s="103"/>
      <c r="AY98" s="103"/>
    </row>
    <row r="99" spans="1:51" x14ac:dyDescent="0.2">
      <c r="A99" s="268" t="s">
        <v>330</v>
      </c>
      <c r="B99" s="255"/>
      <c r="C99" s="260"/>
      <c r="D99" s="310"/>
      <c r="E99" s="260"/>
      <c r="F99" s="260"/>
      <c r="G99" s="260"/>
      <c r="H99" s="103"/>
      <c r="J99" s="103"/>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3"/>
      <c r="AH99" s="103"/>
      <c r="AI99" s="103"/>
      <c r="AJ99" s="103"/>
      <c r="AK99" s="103"/>
      <c r="AL99" s="103"/>
      <c r="AM99" s="103"/>
      <c r="AN99" s="103"/>
      <c r="AO99" s="103"/>
      <c r="AP99" s="103"/>
      <c r="AQ99" s="103"/>
      <c r="AR99" s="103"/>
      <c r="AS99" s="103"/>
      <c r="AT99" s="103"/>
      <c r="AU99" s="103"/>
      <c r="AV99" s="103"/>
      <c r="AW99" s="103"/>
      <c r="AX99" s="103"/>
      <c r="AY99" s="103"/>
    </row>
    <row r="100" spans="1:51" x14ac:dyDescent="0.2">
      <c r="A100" s="159" t="s">
        <v>258</v>
      </c>
      <c r="B100" s="255" t="s">
        <v>106</v>
      </c>
      <c r="C100" s="260">
        <v>1.3520000000000001</v>
      </c>
      <c r="D100" s="310" t="s">
        <v>51</v>
      </c>
      <c r="E100" s="260" t="s">
        <v>51</v>
      </c>
      <c r="F100" s="260" t="s">
        <v>51</v>
      </c>
      <c r="G100" s="260" t="s">
        <v>51</v>
      </c>
      <c r="H100" s="103"/>
      <c r="J100" s="103"/>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3"/>
      <c r="AH100" s="103"/>
      <c r="AI100" s="103"/>
      <c r="AJ100" s="103"/>
      <c r="AK100" s="103"/>
      <c r="AL100" s="103"/>
      <c r="AM100" s="103"/>
      <c r="AN100" s="103"/>
      <c r="AO100" s="103"/>
      <c r="AP100" s="103"/>
      <c r="AQ100" s="103"/>
      <c r="AR100" s="103"/>
      <c r="AS100" s="103"/>
      <c r="AT100" s="103"/>
      <c r="AU100" s="103"/>
      <c r="AV100" s="103"/>
      <c r="AW100" s="103"/>
      <c r="AX100" s="103"/>
      <c r="AY100" s="103"/>
    </row>
    <row r="101" spans="1:51" x14ac:dyDescent="0.2">
      <c r="A101" s="159" t="s">
        <v>260</v>
      </c>
      <c r="B101" s="255" t="s">
        <v>106</v>
      </c>
      <c r="C101" s="277">
        <v>0</v>
      </c>
      <c r="D101" s="310">
        <v>5</v>
      </c>
      <c r="E101" s="260" t="s">
        <v>51</v>
      </c>
      <c r="F101" s="260" t="s">
        <v>51</v>
      </c>
      <c r="G101" s="260" t="s">
        <v>51</v>
      </c>
      <c r="H101" s="103"/>
      <c r="J101" s="103"/>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3"/>
      <c r="AH101" s="103"/>
      <c r="AI101" s="103"/>
      <c r="AJ101" s="103"/>
      <c r="AK101" s="103"/>
      <c r="AL101" s="103"/>
      <c r="AM101" s="103"/>
      <c r="AN101" s="103"/>
      <c r="AO101" s="103"/>
      <c r="AP101" s="103"/>
      <c r="AQ101" s="103"/>
      <c r="AR101" s="103"/>
      <c r="AS101" s="103"/>
      <c r="AT101" s="103"/>
      <c r="AU101" s="103"/>
      <c r="AV101" s="103"/>
      <c r="AW101" s="103"/>
      <c r="AX101" s="103"/>
      <c r="AY101" s="103"/>
    </row>
    <row r="102" spans="1:51" x14ac:dyDescent="0.2">
      <c r="A102" s="159" t="s">
        <v>261</v>
      </c>
      <c r="B102" s="255" t="s">
        <v>106</v>
      </c>
      <c r="C102" s="260">
        <v>3.2</v>
      </c>
      <c r="D102" s="310">
        <v>23.631</v>
      </c>
      <c r="E102" s="260">
        <v>3.169</v>
      </c>
      <c r="F102" s="260" t="s">
        <v>51</v>
      </c>
      <c r="G102" s="260" t="s">
        <v>51</v>
      </c>
      <c r="H102" s="103"/>
      <c r="J102" s="103"/>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3"/>
      <c r="AH102" s="103"/>
      <c r="AI102" s="103"/>
      <c r="AJ102" s="103"/>
      <c r="AK102" s="103"/>
      <c r="AL102" s="103"/>
      <c r="AM102" s="103"/>
      <c r="AN102" s="103"/>
      <c r="AO102" s="103"/>
      <c r="AP102" s="103"/>
      <c r="AQ102" s="103"/>
      <c r="AR102" s="103"/>
      <c r="AS102" s="103"/>
      <c r="AT102" s="103"/>
      <c r="AU102" s="103"/>
      <c r="AV102" s="103"/>
      <c r="AW102" s="103"/>
      <c r="AX102" s="103"/>
      <c r="AY102" s="103"/>
    </row>
    <row r="103" spans="1:51" x14ac:dyDescent="0.2">
      <c r="A103" s="159" t="s">
        <v>262</v>
      </c>
      <c r="B103" s="255" t="s">
        <v>106</v>
      </c>
      <c r="C103" s="260">
        <v>0.105</v>
      </c>
      <c r="D103" s="310">
        <v>3.895</v>
      </c>
      <c r="E103" s="260">
        <v>11.7</v>
      </c>
      <c r="F103" s="260">
        <v>4.3</v>
      </c>
      <c r="G103" s="260" t="s">
        <v>51</v>
      </c>
      <c r="H103" s="103"/>
      <c r="J103" s="103"/>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3"/>
      <c r="AH103" s="103"/>
      <c r="AI103" s="103"/>
      <c r="AJ103" s="103"/>
      <c r="AK103" s="103"/>
      <c r="AL103" s="103"/>
      <c r="AM103" s="103"/>
      <c r="AN103" s="103"/>
      <c r="AO103" s="103"/>
      <c r="AP103" s="103"/>
      <c r="AQ103" s="103"/>
      <c r="AR103" s="103"/>
      <c r="AS103" s="103"/>
      <c r="AT103" s="103"/>
      <c r="AU103" s="103"/>
      <c r="AV103" s="103"/>
      <c r="AW103" s="103"/>
      <c r="AX103" s="103"/>
      <c r="AY103" s="103"/>
    </row>
    <row r="104" spans="1:51" x14ac:dyDescent="0.2">
      <c r="A104" s="159" t="s">
        <v>263</v>
      </c>
      <c r="B104" s="255" t="s">
        <v>106</v>
      </c>
      <c r="C104" s="270">
        <v>0.1</v>
      </c>
      <c r="D104" s="321">
        <v>2.65</v>
      </c>
      <c r="E104" s="270">
        <v>12.25</v>
      </c>
      <c r="F104" s="270">
        <v>5</v>
      </c>
      <c r="G104" s="270" t="s">
        <v>51</v>
      </c>
      <c r="H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3"/>
      <c r="AH104" s="103"/>
      <c r="AI104" s="103"/>
      <c r="AJ104" s="103"/>
      <c r="AK104" s="103"/>
      <c r="AL104" s="103"/>
      <c r="AM104" s="103"/>
      <c r="AN104" s="103"/>
      <c r="AO104" s="103"/>
      <c r="AP104" s="103"/>
      <c r="AQ104" s="103"/>
      <c r="AR104" s="103"/>
      <c r="AS104" s="103"/>
      <c r="AT104" s="103"/>
      <c r="AU104" s="103"/>
      <c r="AV104" s="103"/>
      <c r="AW104" s="103"/>
      <c r="AX104" s="103"/>
      <c r="AY104" s="103"/>
    </row>
    <row r="105" spans="1:51" x14ac:dyDescent="0.2">
      <c r="A105" s="159" t="s">
        <v>264</v>
      </c>
      <c r="B105" s="255" t="s">
        <v>106</v>
      </c>
      <c r="C105" s="270">
        <v>3.5</v>
      </c>
      <c r="D105" s="321">
        <v>5.1539999999999999</v>
      </c>
      <c r="E105" s="270" t="s">
        <v>51</v>
      </c>
      <c r="F105" s="270" t="s">
        <v>51</v>
      </c>
      <c r="G105" s="270" t="s">
        <v>51</v>
      </c>
      <c r="H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3"/>
      <c r="AO105" s="103"/>
      <c r="AP105" s="103"/>
      <c r="AQ105" s="103"/>
      <c r="AR105" s="103"/>
      <c r="AS105" s="103"/>
      <c r="AT105" s="103"/>
      <c r="AU105" s="103"/>
      <c r="AV105" s="103"/>
      <c r="AW105" s="103"/>
      <c r="AX105" s="103"/>
      <c r="AY105" s="103"/>
    </row>
    <row r="106" spans="1:51" x14ac:dyDescent="0.2">
      <c r="A106" s="159" t="s">
        <v>265</v>
      </c>
      <c r="B106" s="255" t="s">
        <v>106</v>
      </c>
      <c r="C106" s="270">
        <v>0.05</v>
      </c>
      <c r="D106" s="321">
        <v>2.75</v>
      </c>
      <c r="E106" s="270">
        <v>3.98</v>
      </c>
      <c r="F106" s="270">
        <v>0.72</v>
      </c>
      <c r="G106" s="270" t="s">
        <v>51</v>
      </c>
      <c r="H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c r="AF106" s="103"/>
      <c r="AG106" s="103"/>
      <c r="AH106" s="103"/>
      <c r="AI106" s="103"/>
      <c r="AJ106" s="103"/>
      <c r="AK106" s="103"/>
      <c r="AL106" s="103"/>
      <c r="AM106" s="103"/>
      <c r="AN106" s="103"/>
      <c r="AO106" s="103"/>
      <c r="AP106" s="103"/>
      <c r="AQ106" s="103"/>
      <c r="AR106" s="103"/>
      <c r="AS106" s="103"/>
      <c r="AT106" s="103"/>
      <c r="AU106" s="103"/>
      <c r="AV106" s="103"/>
      <c r="AW106" s="103"/>
      <c r="AX106" s="103"/>
      <c r="AY106" s="103"/>
    </row>
    <row r="107" spans="1:51" x14ac:dyDescent="0.2">
      <c r="A107" s="159" t="s">
        <v>266</v>
      </c>
      <c r="B107" s="255" t="s">
        <v>106</v>
      </c>
      <c r="C107" s="270">
        <v>0.5</v>
      </c>
      <c r="D107" s="321">
        <v>2.75</v>
      </c>
      <c r="E107" s="270">
        <v>4.25</v>
      </c>
      <c r="F107" s="270" t="s">
        <v>51</v>
      </c>
      <c r="G107" s="270" t="s">
        <v>51</v>
      </c>
      <c r="H107" s="103"/>
      <c r="J107" s="103"/>
      <c r="K107" s="103"/>
      <c r="L107" s="103"/>
      <c r="M107" s="103"/>
      <c r="N107" s="103"/>
      <c r="O107" s="103"/>
      <c r="P107" s="103"/>
      <c r="Q107" s="103"/>
      <c r="R107" s="103"/>
      <c r="S107" s="103"/>
      <c r="T107" s="103"/>
      <c r="U107" s="103"/>
      <c r="V107" s="103"/>
      <c r="W107" s="103"/>
      <c r="X107" s="103"/>
      <c r="Y107" s="103"/>
      <c r="Z107" s="103"/>
      <c r="AA107" s="103"/>
      <c r="AB107" s="103"/>
      <c r="AC107" s="103"/>
      <c r="AD107" s="103"/>
      <c r="AE107" s="103"/>
      <c r="AF107" s="103"/>
      <c r="AG107" s="103"/>
      <c r="AH107" s="103"/>
      <c r="AI107" s="103"/>
      <c r="AJ107" s="103"/>
      <c r="AK107" s="103"/>
      <c r="AL107" s="103"/>
      <c r="AM107" s="103"/>
      <c r="AN107" s="103"/>
      <c r="AO107" s="103"/>
      <c r="AP107" s="103"/>
      <c r="AQ107" s="103"/>
      <c r="AR107" s="103"/>
      <c r="AS107" s="103"/>
      <c r="AT107" s="103"/>
      <c r="AU107" s="103"/>
      <c r="AV107" s="103"/>
      <c r="AW107" s="103"/>
      <c r="AX107" s="103"/>
      <c r="AY107" s="103"/>
    </row>
    <row r="108" spans="1:51" x14ac:dyDescent="0.2">
      <c r="A108" s="159" t="s">
        <v>267</v>
      </c>
      <c r="B108" s="255" t="s">
        <v>106</v>
      </c>
      <c r="C108" s="270">
        <v>0.1</v>
      </c>
      <c r="D108" s="321">
        <v>6.9</v>
      </c>
      <c r="E108" s="270" t="s">
        <v>51</v>
      </c>
      <c r="F108" s="270" t="s">
        <v>51</v>
      </c>
      <c r="G108" s="270" t="s">
        <v>51</v>
      </c>
      <c r="H108" s="103"/>
      <c r="J108" s="103"/>
      <c r="K108" s="103"/>
      <c r="L108" s="103"/>
      <c r="M108" s="103"/>
      <c r="N108" s="103"/>
      <c r="O108" s="103"/>
      <c r="P108" s="103"/>
      <c r="Q108" s="103"/>
      <c r="R108" s="103"/>
      <c r="S108" s="103"/>
      <c r="T108" s="103"/>
      <c r="U108" s="103"/>
      <c r="V108" s="103"/>
      <c r="W108" s="103"/>
      <c r="X108" s="103"/>
      <c r="Y108" s="103"/>
      <c r="Z108" s="103"/>
      <c r="AA108" s="103"/>
      <c r="AB108" s="103"/>
      <c r="AC108" s="103"/>
      <c r="AD108" s="103"/>
      <c r="AE108" s="103"/>
      <c r="AF108" s="103"/>
      <c r="AG108" s="103"/>
      <c r="AH108" s="103"/>
      <c r="AI108" s="103"/>
      <c r="AJ108" s="103"/>
      <c r="AK108" s="103"/>
      <c r="AL108" s="103"/>
      <c r="AM108" s="103"/>
      <c r="AN108" s="103"/>
      <c r="AO108" s="103"/>
      <c r="AP108" s="103"/>
      <c r="AQ108" s="103"/>
      <c r="AR108" s="103"/>
      <c r="AS108" s="103"/>
      <c r="AT108" s="103"/>
      <c r="AU108" s="103"/>
      <c r="AV108" s="103"/>
      <c r="AW108" s="103"/>
      <c r="AX108" s="103"/>
      <c r="AY108" s="103"/>
    </row>
    <row r="109" spans="1:51" x14ac:dyDescent="0.2">
      <c r="A109" s="159" t="s">
        <v>268</v>
      </c>
      <c r="B109" s="255" t="s">
        <v>106</v>
      </c>
      <c r="C109" s="270">
        <v>0.05</v>
      </c>
      <c r="D109" s="321">
        <v>1.95</v>
      </c>
      <c r="E109" s="270">
        <v>5</v>
      </c>
      <c r="F109" s="270" t="s">
        <v>51</v>
      </c>
      <c r="G109" s="270" t="s">
        <v>51</v>
      </c>
      <c r="H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row>
    <row r="110" spans="1:51" x14ac:dyDescent="0.2">
      <c r="A110" s="159" t="s">
        <v>269</v>
      </c>
      <c r="B110" s="255" t="s">
        <v>106</v>
      </c>
      <c r="C110" s="270">
        <v>0.2</v>
      </c>
      <c r="D110" s="321">
        <v>0.67500000000000004</v>
      </c>
      <c r="E110" s="270" t="s">
        <v>51</v>
      </c>
      <c r="F110" s="270" t="s">
        <v>51</v>
      </c>
      <c r="G110" s="270" t="s">
        <v>51</v>
      </c>
      <c r="H110" s="103"/>
      <c r="J110" s="103"/>
      <c r="K110" s="103"/>
      <c r="L110" s="103"/>
      <c r="M110" s="103"/>
      <c r="N110" s="103"/>
      <c r="O110" s="103"/>
      <c r="P110" s="103"/>
      <c r="Q110" s="103"/>
      <c r="R110" s="103"/>
      <c r="S110" s="103"/>
      <c r="T110" s="103"/>
      <c r="U110" s="103"/>
      <c r="V110" s="103"/>
      <c r="W110" s="103"/>
      <c r="X110" s="103"/>
      <c r="Y110" s="103"/>
      <c r="Z110" s="103"/>
      <c r="AA110" s="103"/>
      <c r="AB110" s="103"/>
      <c r="AC110" s="103"/>
      <c r="AD110" s="103"/>
      <c r="AE110" s="103"/>
      <c r="AF110" s="103"/>
      <c r="AG110" s="103"/>
      <c r="AH110" s="103"/>
      <c r="AI110" s="103"/>
      <c r="AJ110" s="103"/>
      <c r="AK110" s="103"/>
      <c r="AL110" s="103"/>
      <c r="AM110" s="103"/>
      <c r="AN110" s="103"/>
      <c r="AO110" s="103"/>
      <c r="AP110" s="103"/>
      <c r="AQ110" s="103"/>
      <c r="AR110" s="103"/>
      <c r="AS110" s="103"/>
      <c r="AT110" s="103"/>
      <c r="AU110" s="103"/>
      <c r="AV110" s="103"/>
      <c r="AW110" s="103"/>
      <c r="AX110" s="103"/>
      <c r="AY110" s="103"/>
    </row>
    <row r="111" spans="1:51" x14ac:dyDescent="0.2">
      <c r="A111" s="159" t="s">
        <v>270</v>
      </c>
      <c r="B111" s="255" t="s">
        <v>106</v>
      </c>
      <c r="C111" s="270">
        <v>0.55000000000000004</v>
      </c>
      <c r="D111" s="321">
        <v>1.6</v>
      </c>
      <c r="E111" s="270" t="s">
        <v>51</v>
      </c>
      <c r="F111" s="270" t="s">
        <v>51</v>
      </c>
      <c r="G111" s="270" t="s">
        <v>51</v>
      </c>
      <c r="H111" s="103"/>
      <c r="J111" s="103"/>
      <c r="K111" s="103"/>
      <c r="L111" s="103"/>
      <c r="M111" s="103"/>
      <c r="N111" s="103"/>
      <c r="O111" s="103"/>
      <c r="P111" s="103"/>
      <c r="Q111" s="103"/>
      <c r="R111" s="103"/>
      <c r="S111" s="103"/>
      <c r="T111" s="103"/>
      <c r="U111" s="103"/>
      <c r="V111" s="103"/>
      <c r="W111" s="103"/>
      <c r="X111" s="103"/>
      <c r="Y111" s="103"/>
      <c r="Z111" s="103"/>
      <c r="AA111" s="103"/>
      <c r="AB111" s="103"/>
      <c r="AC111" s="103"/>
      <c r="AD111" s="103"/>
      <c r="AE111" s="103"/>
      <c r="AF111" s="103"/>
      <c r="AG111" s="103"/>
      <c r="AH111" s="103"/>
      <c r="AI111" s="103"/>
      <c r="AJ111" s="103"/>
      <c r="AK111" s="103"/>
      <c r="AL111" s="103"/>
      <c r="AM111" s="103"/>
      <c r="AN111" s="103"/>
      <c r="AO111" s="103"/>
      <c r="AP111" s="103"/>
      <c r="AQ111" s="103"/>
      <c r="AR111" s="103"/>
      <c r="AS111" s="103"/>
      <c r="AT111" s="103"/>
      <c r="AU111" s="103"/>
      <c r="AV111" s="103"/>
      <c r="AW111" s="103"/>
      <c r="AX111" s="103"/>
      <c r="AY111" s="103"/>
    </row>
    <row r="112" spans="1:51" x14ac:dyDescent="0.2">
      <c r="A112" s="159" t="s">
        <v>271</v>
      </c>
      <c r="B112" s="255" t="s">
        <v>106</v>
      </c>
      <c r="C112" s="271">
        <v>1.1000000000000001</v>
      </c>
      <c r="D112" s="322" t="s">
        <v>51</v>
      </c>
      <c r="E112" s="270" t="s">
        <v>51</v>
      </c>
      <c r="F112" s="271" t="s">
        <v>51</v>
      </c>
      <c r="G112" s="271" t="s">
        <v>51</v>
      </c>
      <c r="H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103"/>
      <c r="AE112" s="103"/>
      <c r="AF112" s="103"/>
      <c r="AG112" s="103"/>
      <c r="AH112" s="103"/>
      <c r="AI112" s="103"/>
      <c r="AJ112" s="103"/>
      <c r="AK112" s="103"/>
      <c r="AL112" s="103"/>
      <c r="AM112" s="103"/>
      <c r="AN112" s="103"/>
      <c r="AO112" s="103"/>
      <c r="AP112" s="103"/>
      <c r="AQ112" s="103"/>
      <c r="AR112" s="103"/>
      <c r="AS112" s="103"/>
      <c r="AT112" s="103"/>
      <c r="AU112" s="103"/>
      <c r="AV112" s="103"/>
      <c r="AW112" s="103"/>
      <c r="AX112" s="103"/>
      <c r="AY112" s="103"/>
    </row>
    <row r="113" spans="1:51" x14ac:dyDescent="0.2">
      <c r="A113" s="159" t="s">
        <v>140</v>
      </c>
      <c r="B113" s="255" t="s">
        <v>106</v>
      </c>
      <c r="C113" s="270">
        <v>18.984999999999999</v>
      </c>
      <c r="D113" s="321">
        <v>18.984999999999999</v>
      </c>
      <c r="E113" s="270">
        <v>18.984999999999999</v>
      </c>
      <c r="F113" s="270">
        <v>19</v>
      </c>
      <c r="G113" s="270">
        <v>18.984999999999999</v>
      </c>
      <c r="H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c r="AF113" s="103"/>
      <c r="AG113" s="103"/>
      <c r="AH113" s="103"/>
      <c r="AI113" s="103"/>
      <c r="AJ113" s="103"/>
      <c r="AK113" s="103"/>
      <c r="AL113" s="103"/>
      <c r="AM113" s="103"/>
      <c r="AN113" s="103"/>
      <c r="AO113" s="103"/>
      <c r="AP113" s="103"/>
      <c r="AQ113" s="103"/>
      <c r="AR113" s="103"/>
      <c r="AS113" s="103"/>
      <c r="AT113" s="103"/>
      <c r="AU113" s="103"/>
      <c r="AV113" s="103"/>
      <c r="AW113" s="103"/>
      <c r="AX113" s="103"/>
      <c r="AY113" s="103"/>
    </row>
    <row r="114" spans="1:51" x14ac:dyDescent="0.2">
      <c r="A114" s="159" t="s">
        <v>141</v>
      </c>
      <c r="B114" s="255" t="s">
        <v>106</v>
      </c>
      <c r="C114" s="270">
        <v>1.639</v>
      </c>
      <c r="D114" s="321">
        <v>1.6579999999999999</v>
      </c>
      <c r="E114" s="270">
        <v>1.6990000000000001</v>
      </c>
      <c r="F114" s="270">
        <v>1.6990000000000001</v>
      </c>
      <c r="G114" s="270">
        <v>1.722</v>
      </c>
      <c r="H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c r="AF114" s="103"/>
      <c r="AG114" s="103"/>
      <c r="AH114" s="103"/>
      <c r="AI114" s="103"/>
      <c r="AJ114" s="103"/>
      <c r="AK114" s="103"/>
      <c r="AL114" s="103"/>
      <c r="AM114" s="103"/>
      <c r="AN114" s="103"/>
      <c r="AO114" s="103"/>
      <c r="AP114" s="103"/>
      <c r="AQ114" s="103"/>
      <c r="AR114" s="103"/>
      <c r="AS114" s="103"/>
      <c r="AT114" s="103"/>
      <c r="AU114" s="103"/>
      <c r="AV114" s="103"/>
      <c r="AW114" s="103"/>
      <c r="AX114" s="103"/>
      <c r="AY114" s="103"/>
    </row>
    <row r="115" spans="1:51" x14ac:dyDescent="0.2">
      <c r="A115" s="159" t="s">
        <v>242</v>
      </c>
      <c r="B115" s="255" t="s">
        <v>106</v>
      </c>
      <c r="C115" s="260" t="s">
        <v>51</v>
      </c>
      <c r="D115" s="309">
        <v>0.65</v>
      </c>
      <c r="E115" s="260" t="s">
        <v>51</v>
      </c>
      <c r="F115" s="260" t="s">
        <v>51</v>
      </c>
      <c r="G115" s="260" t="s">
        <v>51</v>
      </c>
      <c r="H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c r="AF115" s="103"/>
      <c r="AG115" s="103"/>
      <c r="AH115" s="103"/>
      <c r="AI115" s="103"/>
      <c r="AJ115" s="103"/>
      <c r="AK115" s="103"/>
      <c r="AL115" s="103"/>
      <c r="AM115" s="103"/>
      <c r="AN115" s="103"/>
      <c r="AO115" s="103"/>
      <c r="AP115" s="103"/>
      <c r="AQ115" s="103"/>
      <c r="AR115" s="103"/>
      <c r="AS115" s="103"/>
      <c r="AT115" s="103"/>
      <c r="AU115" s="103"/>
      <c r="AV115" s="103"/>
      <c r="AW115" s="103"/>
      <c r="AX115" s="103"/>
      <c r="AY115" s="103"/>
    </row>
    <row r="116" spans="1:51" x14ac:dyDescent="0.2">
      <c r="A116" s="159" t="s">
        <v>226</v>
      </c>
      <c r="B116" s="255" t="s">
        <v>106</v>
      </c>
      <c r="C116" s="260" t="s">
        <v>51</v>
      </c>
      <c r="D116" s="310">
        <v>0.5</v>
      </c>
      <c r="E116" s="260" t="s">
        <v>51</v>
      </c>
      <c r="F116" s="260" t="s">
        <v>51</v>
      </c>
      <c r="G116" s="260" t="s">
        <v>51</v>
      </c>
      <c r="H116" s="103"/>
      <c r="J116" s="103"/>
      <c r="K116" s="103"/>
      <c r="L116" s="103"/>
      <c r="M116" s="103"/>
      <c r="N116" s="103"/>
      <c r="O116" s="103"/>
      <c r="P116" s="103"/>
      <c r="Q116" s="103"/>
      <c r="R116" s="103"/>
      <c r="S116" s="103"/>
      <c r="T116" s="103"/>
      <c r="U116" s="103"/>
      <c r="V116" s="103"/>
      <c r="W116" s="103"/>
      <c r="X116" s="103"/>
      <c r="Y116" s="103"/>
      <c r="Z116" s="103"/>
      <c r="AA116" s="103"/>
      <c r="AB116" s="103"/>
      <c r="AC116" s="103"/>
      <c r="AD116" s="103"/>
      <c r="AE116" s="103"/>
      <c r="AF116" s="103"/>
      <c r="AG116" s="103"/>
      <c r="AH116" s="103"/>
      <c r="AI116" s="103"/>
      <c r="AJ116" s="103"/>
      <c r="AK116" s="103"/>
      <c r="AL116" s="103"/>
      <c r="AM116" s="103"/>
      <c r="AN116" s="103"/>
      <c r="AO116" s="103"/>
      <c r="AP116" s="103"/>
      <c r="AQ116" s="103"/>
      <c r="AR116" s="103"/>
      <c r="AS116" s="103"/>
      <c r="AT116" s="103"/>
      <c r="AU116" s="103"/>
      <c r="AV116" s="103"/>
      <c r="AW116" s="103"/>
      <c r="AX116" s="103"/>
      <c r="AY116" s="103"/>
    </row>
    <row r="117" spans="1:51" x14ac:dyDescent="0.2">
      <c r="A117" s="159" t="s">
        <v>225</v>
      </c>
      <c r="B117" s="255" t="s">
        <v>106</v>
      </c>
      <c r="C117" s="270" t="s">
        <v>51</v>
      </c>
      <c r="D117" s="321">
        <v>13</v>
      </c>
      <c r="E117" s="270">
        <v>13</v>
      </c>
      <c r="F117" s="270">
        <v>12</v>
      </c>
      <c r="G117" s="270">
        <v>12</v>
      </c>
      <c r="H117" s="103"/>
      <c r="J117" s="103"/>
      <c r="K117" s="103"/>
      <c r="L117" s="103"/>
      <c r="M117" s="103"/>
      <c r="N117" s="103"/>
      <c r="O117" s="103"/>
      <c r="P117" s="103"/>
      <c r="Q117" s="103"/>
      <c r="R117" s="103"/>
      <c r="S117" s="103"/>
      <c r="T117" s="103"/>
      <c r="U117" s="103"/>
      <c r="V117" s="103"/>
      <c r="W117" s="103"/>
      <c r="X117" s="103"/>
      <c r="Y117" s="103"/>
      <c r="Z117" s="103"/>
      <c r="AA117" s="103"/>
      <c r="AB117" s="103"/>
      <c r="AC117" s="103"/>
      <c r="AD117" s="103"/>
      <c r="AE117" s="103"/>
      <c r="AF117" s="103"/>
      <c r="AG117" s="103"/>
      <c r="AH117" s="103"/>
      <c r="AI117" s="103"/>
      <c r="AJ117" s="103"/>
      <c r="AK117" s="103"/>
      <c r="AL117" s="103"/>
      <c r="AM117" s="103"/>
      <c r="AN117" s="103"/>
      <c r="AO117" s="103"/>
      <c r="AP117" s="103"/>
      <c r="AQ117" s="103"/>
      <c r="AR117" s="103"/>
      <c r="AS117" s="103"/>
      <c r="AT117" s="103"/>
      <c r="AU117" s="103"/>
      <c r="AV117" s="103"/>
      <c r="AW117" s="103"/>
      <c r="AX117" s="103"/>
      <c r="AY117" s="103"/>
    </row>
    <row r="118" spans="1:51" x14ac:dyDescent="0.2">
      <c r="A118" s="159" t="s">
        <v>144</v>
      </c>
      <c r="B118" s="255" t="s">
        <v>106</v>
      </c>
      <c r="C118" s="270">
        <v>17.2</v>
      </c>
      <c r="D118" s="321">
        <v>16.856999999999999</v>
      </c>
      <c r="E118" s="270">
        <v>11.6</v>
      </c>
      <c r="F118" s="270">
        <v>1</v>
      </c>
      <c r="G118" s="270" t="s">
        <v>51</v>
      </c>
      <c r="H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c r="AF118" s="103"/>
      <c r="AG118" s="103"/>
      <c r="AH118" s="103"/>
      <c r="AI118" s="103"/>
      <c r="AJ118" s="103"/>
      <c r="AK118" s="103"/>
      <c r="AL118" s="103"/>
      <c r="AM118" s="103"/>
      <c r="AN118" s="103"/>
      <c r="AO118" s="103"/>
      <c r="AP118" s="103"/>
      <c r="AQ118" s="103"/>
      <c r="AR118" s="103"/>
      <c r="AS118" s="103"/>
      <c r="AT118" s="103"/>
      <c r="AU118" s="103"/>
      <c r="AV118" s="103"/>
      <c r="AW118" s="103"/>
      <c r="AX118" s="103"/>
      <c r="AY118" s="103"/>
    </row>
    <row r="119" spans="1:51" x14ac:dyDescent="0.2">
      <c r="A119" s="159" t="s">
        <v>147</v>
      </c>
      <c r="B119" s="255" t="s">
        <v>106</v>
      </c>
      <c r="C119" s="260">
        <v>14.5</v>
      </c>
      <c r="D119" s="310">
        <v>5</v>
      </c>
      <c r="E119" s="260" t="s">
        <v>51</v>
      </c>
      <c r="F119" s="260" t="s">
        <v>51</v>
      </c>
      <c r="G119" s="260" t="s">
        <v>51</v>
      </c>
      <c r="H119" s="103"/>
      <c r="J119" s="103"/>
      <c r="K119" s="103"/>
      <c r="L119" s="103"/>
      <c r="M119" s="103"/>
      <c r="N119" s="103"/>
      <c r="O119" s="103"/>
      <c r="P119" s="103"/>
      <c r="Q119" s="103"/>
      <c r="R119" s="103"/>
      <c r="S119" s="103"/>
      <c r="T119" s="103"/>
      <c r="U119" s="103"/>
      <c r="V119" s="103"/>
      <c r="W119" s="103"/>
      <c r="X119" s="103"/>
      <c r="Y119" s="103"/>
      <c r="Z119" s="103"/>
      <c r="AA119" s="103"/>
      <c r="AB119" s="103"/>
      <c r="AC119" s="103"/>
      <c r="AD119" s="103"/>
      <c r="AE119" s="103"/>
      <c r="AF119" s="103"/>
      <c r="AG119" s="103"/>
      <c r="AH119" s="103"/>
      <c r="AI119" s="103"/>
      <c r="AJ119" s="103"/>
      <c r="AK119" s="103"/>
      <c r="AL119" s="103"/>
      <c r="AM119" s="103"/>
      <c r="AN119" s="103"/>
      <c r="AO119" s="103"/>
      <c r="AP119" s="103"/>
      <c r="AQ119" s="103"/>
      <c r="AR119" s="103"/>
      <c r="AS119" s="103"/>
      <c r="AT119" s="103"/>
      <c r="AU119" s="103"/>
      <c r="AV119" s="103"/>
      <c r="AW119" s="103"/>
      <c r="AX119" s="103"/>
      <c r="AY119" s="103"/>
    </row>
    <row r="120" spans="1:51" x14ac:dyDescent="0.2">
      <c r="A120" s="159" t="s">
        <v>148</v>
      </c>
      <c r="B120" s="255" t="s">
        <v>106</v>
      </c>
      <c r="C120" s="260">
        <v>1.8560000000000001</v>
      </c>
      <c r="D120" s="310">
        <v>1.9119999999999999</v>
      </c>
      <c r="E120" s="260">
        <v>1.97</v>
      </c>
      <c r="F120" s="260">
        <v>2.0289999999999999</v>
      </c>
      <c r="G120" s="260">
        <v>2.09</v>
      </c>
      <c r="H120" s="103"/>
      <c r="J120" s="103"/>
      <c r="K120" s="103"/>
      <c r="L120" s="103"/>
      <c r="M120" s="103"/>
      <c r="N120" s="103"/>
      <c r="O120" s="103"/>
      <c r="P120" s="103"/>
      <c r="Q120" s="103"/>
      <c r="R120" s="103"/>
      <c r="S120" s="103"/>
      <c r="T120" s="103"/>
      <c r="U120" s="103"/>
      <c r="V120" s="103"/>
      <c r="W120" s="103"/>
      <c r="X120" s="103"/>
      <c r="Y120" s="103"/>
      <c r="Z120" s="103"/>
      <c r="AA120" s="103"/>
      <c r="AB120" s="103"/>
      <c r="AC120" s="103"/>
      <c r="AD120" s="103"/>
      <c r="AE120" s="103"/>
      <c r="AF120" s="103"/>
      <c r="AG120" s="103"/>
      <c r="AH120" s="103"/>
      <c r="AI120" s="103"/>
      <c r="AJ120" s="103"/>
      <c r="AK120" s="103"/>
      <c r="AL120" s="103"/>
      <c r="AM120" s="103"/>
      <c r="AN120" s="103"/>
      <c r="AO120" s="103"/>
      <c r="AP120" s="103"/>
      <c r="AQ120" s="103"/>
      <c r="AR120" s="103"/>
      <c r="AS120" s="103"/>
      <c r="AT120" s="103"/>
      <c r="AU120" s="103"/>
      <c r="AV120" s="103"/>
      <c r="AW120" s="103"/>
      <c r="AX120" s="103"/>
      <c r="AY120" s="103"/>
    </row>
    <row r="121" spans="1:51" x14ac:dyDescent="0.2">
      <c r="A121" s="159" t="s">
        <v>240</v>
      </c>
      <c r="B121" s="255" t="s">
        <v>106</v>
      </c>
      <c r="C121" s="260" t="s">
        <v>51</v>
      </c>
      <c r="D121" s="309">
        <v>14.657999999999999</v>
      </c>
      <c r="E121" s="260">
        <v>7.3289999999999997</v>
      </c>
      <c r="F121" s="260">
        <v>7.33</v>
      </c>
      <c r="G121" s="260">
        <v>7.33</v>
      </c>
      <c r="H121" s="103"/>
      <c r="J121" s="103"/>
      <c r="K121" s="103"/>
      <c r="L121" s="103"/>
      <c r="M121" s="103"/>
      <c r="N121" s="103"/>
      <c r="O121" s="103"/>
      <c r="P121" s="103"/>
      <c r="Q121" s="103"/>
      <c r="R121" s="103"/>
      <c r="S121" s="103"/>
      <c r="T121" s="103"/>
      <c r="U121" s="103"/>
      <c r="V121" s="103"/>
      <c r="W121" s="103"/>
      <c r="X121" s="103"/>
      <c r="Y121" s="103"/>
      <c r="Z121" s="103"/>
      <c r="AA121" s="103"/>
      <c r="AB121" s="103"/>
      <c r="AC121" s="103"/>
      <c r="AD121" s="103"/>
      <c r="AE121" s="103"/>
      <c r="AF121" s="103"/>
      <c r="AG121" s="103"/>
      <c r="AH121" s="103"/>
      <c r="AI121" s="103"/>
      <c r="AJ121" s="103"/>
      <c r="AK121" s="103"/>
      <c r="AL121" s="103"/>
      <c r="AM121" s="103"/>
      <c r="AN121" s="103"/>
      <c r="AO121" s="103"/>
      <c r="AP121" s="103"/>
      <c r="AQ121" s="103"/>
      <c r="AR121" s="103"/>
      <c r="AS121" s="103"/>
      <c r="AT121" s="103"/>
      <c r="AU121" s="103"/>
      <c r="AV121" s="103"/>
      <c r="AW121" s="103"/>
      <c r="AX121" s="103"/>
      <c r="AY121" s="103"/>
    </row>
    <row r="122" spans="1:51" x14ac:dyDescent="0.2">
      <c r="A122" s="159" t="s">
        <v>241</v>
      </c>
      <c r="B122" s="255" t="s">
        <v>106</v>
      </c>
      <c r="C122" s="260" t="s">
        <v>51</v>
      </c>
      <c r="D122" s="309">
        <v>5.9420000000000002</v>
      </c>
      <c r="E122" s="260" t="s">
        <v>51</v>
      </c>
      <c r="F122" s="260" t="s">
        <v>51</v>
      </c>
      <c r="G122" s="260" t="s">
        <v>51</v>
      </c>
      <c r="H122" s="103"/>
      <c r="J122" s="103"/>
      <c r="K122" s="103"/>
      <c r="L122" s="103"/>
      <c r="M122" s="103"/>
      <c r="N122" s="103"/>
      <c r="O122" s="103"/>
      <c r="P122" s="103"/>
      <c r="Q122" s="103"/>
      <c r="R122" s="103"/>
      <c r="S122" s="103"/>
      <c r="T122" s="103"/>
      <c r="U122" s="103"/>
      <c r="V122" s="103"/>
      <c r="W122" s="103"/>
      <c r="X122" s="103"/>
      <c r="Y122" s="103"/>
      <c r="Z122" s="103"/>
      <c r="AA122" s="103"/>
      <c r="AB122" s="103"/>
      <c r="AC122" s="103"/>
      <c r="AD122" s="103"/>
      <c r="AE122" s="103"/>
      <c r="AF122" s="103"/>
      <c r="AG122" s="103"/>
      <c r="AH122" s="103"/>
      <c r="AI122" s="103"/>
      <c r="AJ122" s="103"/>
      <c r="AK122" s="103"/>
      <c r="AL122" s="103"/>
      <c r="AM122" s="103"/>
      <c r="AN122" s="103"/>
      <c r="AO122" s="103"/>
      <c r="AP122" s="103"/>
      <c r="AQ122" s="103"/>
      <c r="AR122" s="103"/>
      <c r="AS122" s="103"/>
      <c r="AT122" s="103"/>
      <c r="AU122" s="103"/>
      <c r="AV122" s="103"/>
      <c r="AW122" s="103"/>
      <c r="AX122" s="103"/>
      <c r="AY122" s="103"/>
    </row>
    <row r="123" spans="1:51" x14ac:dyDescent="0.2">
      <c r="A123" s="159" t="s">
        <v>145</v>
      </c>
      <c r="B123" s="255" t="s">
        <v>106</v>
      </c>
      <c r="C123" s="270" t="s">
        <v>51</v>
      </c>
      <c r="D123" s="321">
        <v>14.8</v>
      </c>
      <c r="E123" s="270">
        <v>13.93</v>
      </c>
      <c r="F123" s="270">
        <v>2.2349999999999999</v>
      </c>
      <c r="G123" s="270" t="s">
        <v>51</v>
      </c>
      <c r="H123" s="103"/>
      <c r="J123" s="103"/>
      <c r="K123" s="103"/>
      <c r="L123" s="103"/>
      <c r="M123" s="103"/>
      <c r="N123" s="103"/>
      <c r="O123" s="103"/>
      <c r="P123" s="103"/>
      <c r="Q123" s="103"/>
      <c r="R123" s="103"/>
      <c r="S123" s="103"/>
      <c r="T123" s="103"/>
      <c r="U123" s="103"/>
      <c r="V123" s="103"/>
      <c r="W123" s="103"/>
      <c r="X123" s="103"/>
      <c r="Y123" s="103"/>
      <c r="Z123" s="103"/>
      <c r="AA123" s="103"/>
      <c r="AB123" s="103"/>
      <c r="AC123" s="103"/>
      <c r="AD123" s="103"/>
      <c r="AE123" s="103"/>
      <c r="AF123" s="103"/>
      <c r="AG123" s="103"/>
      <c r="AH123" s="103"/>
      <c r="AI123" s="103"/>
      <c r="AJ123" s="103"/>
      <c r="AK123" s="103"/>
      <c r="AL123" s="103"/>
      <c r="AM123" s="103"/>
      <c r="AN123" s="103"/>
      <c r="AO123" s="103"/>
      <c r="AP123" s="103"/>
      <c r="AQ123" s="103"/>
      <c r="AR123" s="103"/>
      <c r="AS123" s="103"/>
      <c r="AT123" s="103"/>
      <c r="AU123" s="103"/>
      <c r="AV123" s="103"/>
      <c r="AW123" s="103"/>
      <c r="AX123" s="103"/>
      <c r="AY123" s="103"/>
    </row>
    <row r="124" spans="1:51" ht="15.75" customHeight="1" x14ac:dyDescent="0.2">
      <c r="A124" s="272" t="s">
        <v>272</v>
      </c>
      <c r="B124" s="255" t="s">
        <v>106</v>
      </c>
      <c r="C124" s="270" t="s">
        <v>51</v>
      </c>
      <c r="D124" s="323">
        <v>22.5</v>
      </c>
      <c r="E124" s="274">
        <v>22.5</v>
      </c>
      <c r="F124" s="273">
        <v>22.5</v>
      </c>
      <c r="G124" s="273">
        <v>22.5</v>
      </c>
      <c r="H124" s="103"/>
      <c r="J124" s="103"/>
      <c r="K124" s="103"/>
      <c r="L124" s="103"/>
      <c r="M124" s="103"/>
      <c r="N124" s="103"/>
      <c r="O124" s="103"/>
      <c r="P124" s="103"/>
      <c r="Q124" s="103"/>
      <c r="R124" s="103"/>
      <c r="S124" s="103"/>
      <c r="T124" s="103"/>
      <c r="U124" s="103"/>
      <c r="V124" s="103"/>
      <c r="W124" s="103"/>
      <c r="X124" s="103"/>
      <c r="Y124" s="103"/>
      <c r="Z124" s="103"/>
      <c r="AA124" s="103"/>
      <c r="AB124" s="103"/>
      <c r="AC124" s="103"/>
      <c r="AD124" s="103"/>
      <c r="AE124" s="103"/>
      <c r="AF124" s="103"/>
      <c r="AG124" s="103"/>
      <c r="AH124" s="103"/>
      <c r="AI124" s="103"/>
      <c r="AJ124" s="103"/>
      <c r="AK124" s="103"/>
      <c r="AL124" s="103"/>
      <c r="AM124" s="103"/>
      <c r="AN124" s="103"/>
      <c r="AO124" s="103"/>
      <c r="AP124" s="103"/>
      <c r="AQ124" s="103"/>
      <c r="AR124" s="103"/>
      <c r="AS124" s="103"/>
      <c r="AT124" s="103"/>
      <c r="AU124" s="103"/>
      <c r="AV124" s="103"/>
      <c r="AW124" s="103"/>
      <c r="AX124" s="103"/>
      <c r="AY124" s="103"/>
    </row>
    <row r="125" spans="1:51" ht="15" customHeight="1" x14ac:dyDescent="0.2">
      <c r="A125" s="272" t="s">
        <v>273</v>
      </c>
      <c r="B125" s="255" t="s">
        <v>106</v>
      </c>
      <c r="C125" s="270" t="s">
        <v>51</v>
      </c>
      <c r="D125" s="323">
        <v>34.509</v>
      </c>
      <c r="E125" s="270" t="s">
        <v>51</v>
      </c>
      <c r="F125" s="270" t="s">
        <v>51</v>
      </c>
      <c r="G125" s="270" t="s">
        <v>51</v>
      </c>
      <c r="H125" s="103"/>
      <c r="J125" s="103"/>
      <c r="K125" s="103"/>
      <c r="L125" s="103"/>
      <c r="M125" s="103"/>
      <c r="N125" s="103"/>
      <c r="O125" s="103"/>
      <c r="P125" s="103"/>
      <c r="Q125" s="103"/>
      <c r="R125" s="103"/>
      <c r="S125" s="103"/>
      <c r="T125" s="103"/>
      <c r="U125" s="103"/>
      <c r="V125" s="103"/>
      <c r="W125" s="103"/>
      <c r="X125" s="103"/>
      <c r="Y125" s="103"/>
      <c r="Z125" s="103"/>
      <c r="AA125" s="103"/>
      <c r="AB125" s="103"/>
      <c r="AC125" s="103"/>
      <c r="AD125" s="103"/>
      <c r="AE125" s="103"/>
      <c r="AF125" s="103"/>
      <c r="AG125" s="103"/>
      <c r="AH125" s="103"/>
      <c r="AI125" s="103"/>
      <c r="AJ125" s="103"/>
      <c r="AK125" s="103"/>
      <c r="AL125" s="103"/>
      <c r="AM125" s="103"/>
      <c r="AN125" s="103"/>
      <c r="AO125" s="103"/>
      <c r="AP125" s="103"/>
      <c r="AQ125" s="103"/>
      <c r="AR125" s="103"/>
      <c r="AS125" s="103"/>
      <c r="AT125" s="103"/>
      <c r="AU125" s="103"/>
      <c r="AV125" s="103"/>
      <c r="AW125" s="103"/>
      <c r="AX125" s="103"/>
      <c r="AY125" s="103"/>
    </row>
    <row r="126" spans="1:51" x14ac:dyDescent="0.2">
      <c r="A126" s="159" t="s">
        <v>142</v>
      </c>
      <c r="B126" s="255" t="s">
        <v>106</v>
      </c>
      <c r="C126" s="270">
        <v>14.012</v>
      </c>
      <c r="D126" s="321">
        <v>16.218</v>
      </c>
      <c r="E126" s="270">
        <v>15.217000000000001</v>
      </c>
      <c r="F126" s="270">
        <v>10.782</v>
      </c>
      <c r="G126" s="270">
        <v>8.0809999999999995</v>
      </c>
      <c r="H126" s="103"/>
      <c r="J126" s="103"/>
      <c r="K126" s="103"/>
      <c r="L126" s="103"/>
      <c r="M126" s="103"/>
      <c r="N126" s="103"/>
      <c r="O126" s="103"/>
      <c r="P126" s="103"/>
      <c r="Q126" s="103"/>
      <c r="R126" s="103"/>
      <c r="S126" s="103"/>
      <c r="T126" s="103"/>
      <c r="U126" s="103"/>
      <c r="V126" s="103"/>
      <c r="W126" s="103"/>
      <c r="X126" s="103"/>
      <c r="Y126" s="103"/>
      <c r="Z126" s="103"/>
      <c r="AA126" s="103"/>
      <c r="AB126" s="103"/>
      <c r="AC126" s="103"/>
      <c r="AD126" s="103"/>
      <c r="AE126" s="103"/>
      <c r="AF126" s="103"/>
      <c r="AG126" s="103"/>
      <c r="AH126" s="103"/>
      <c r="AI126" s="103"/>
      <c r="AJ126" s="103"/>
      <c r="AK126" s="103"/>
      <c r="AL126" s="103"/>
      <c r="AM126" s="103"/>
      <c r="AN126" s="103"/>
      <c r="AO126" s="103"/>
      <c r="AP126" s="103"/>
      <c r="AQ126" s="103"/>
      <c r="AR126" s="103"/>
      <c r="AS126" s="103"/>
      <c r="AT126" s="103"/>
      <c r="AU126" s="103"/>
      <c r="AV126" s="103"/>
      <c r="AW126" s="103"/>
      <c r="AX126" s="103"/>
      <c r="AY126" s="103"/>
    </row>
    <row r="127" spans="1:51" x14ac:dyDescent="0.2">
      <c r="A127" s="159" t="s">
        <v>143</v>
      </c>
      <c r="B127" s="255" t="s">
        <v>106</v>
      </c>
      <c r="C127" s="270">
        <v>16.616</v>
      </c>
      <c r="D127" s="321">
        <v>16.018999999999998</v>
      </c>
      <c r="E127" s="270">
        <v>15.927</v>
      </c>
      <c r="F127" s="270">
        <v>15.500999999999999</v>
      </c>
      <c r="G127" s="270">
        <v>15.500999999999999</v>
      </c>
      <c r="H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c r="AF127" s="103"/>
      <c r="AG127" s="103"/>
      <c r="AH127" s="103"/>
      <c r="AI127" s="103"/>
      <c r="AJ127" s="103"/>
      <c r="AK127" s="103"/>
      <c r="AL127" s="103"/>
      <c r="AM127" s="103"/>
      <c r="AN127" s="103"/>
      <c r="AO127" s="103"/>
      <c r="AP127" s="103"/>
      <c r="AQ127" s="103"/>
      <c r="AR127" s="103"/>
      <c r="AS127" s="103"/>
      <c r="AT127" s="103"/>
      <c r="AU127" s="103"/>
      <c r="AV127" s="103"/>
      <c r="AW127" s="103"/>
      <c r="AX127" s="103"/>
      <c r="AY127" s="103"/>
    </row>
    <row r="128" spans="1:51" x14ac:dyDescent="0.2">
      <c r="A128" s="159" t="s">
        <v>146</v>
      </c>
      <c r="B128" s="255" t="s">
        <v>106</v>
      </c>
      <c r="C128" s="270">
        <v>4</v>
      </c>
      <c r="D128" s="321">
        <v>4</v>
      </c>
      <c r="E128" s="270">
        <v>4</v>
      </c>
      <c r="F128" s="270">
        <v>4</v>
      </c>
      <c r="G128" s="270">
        <v>4</v>
      </c>
      <c r="H128" s="103"/>
      <c r="J128" s="103"/>
      <c r="K128" s="103"/>
      <c r="L128" s="103"/>
      <c r="M128" s="103"/>
      <c r="N128" s="103"/>
      <c r="O128" s="103"/>
      <c r="P128" s="103"/>
      <c r="Q128" s="103"/>
      <c r="R128" s="103"/>
      <c r="S128" s="103"/>
      <c r="T128" s="103"/>
      <c r="U128" s="103"/>
      <c r="V128" s="103"/>
      <c r="W128" s="103"/>
      <c r="X128" s="103"/>
      <c r="Y128" s="103"/>
      <c r="Z128" s="103"/>
      <c r="AA128" s="103"/>
      <c r="AB128" s="103"/>
      <c r="AC128" s="103"/>
      <c r="AD128" s="103"/>
      <c r="AE128" s="103"/>
      <c r="AF128" s="103"/>
      <c r="AG128" s="103"/>
      <c r="AH128" s="103"/>
      <c r="AI128" s="103"/>
      <c r="AJ128" s="103"/>
      <c r="AK128" s="103"/>
      <c r="AL128" s="103"/>
      <c r="AM128" s="103"/>
      <c r="AN128" s="103"/>
      <c r="AO128" s="103"/>
      <c r="AP128" s="103"/>
      <c r="AQ128" s="103"/>
      <c r="AR128" s="103"/>
      <c r="AS128" s="103"/>
      <c r="AT128" s="103"/>
      <c r="AU128" s="103"/>
      <c r="AV128" s="103"/>
      <c r="AW128" s="103"/>
      <c r="AX128" s="103"/>
      <c r="AY128" s="103"/>
    </row>
    <row r="129" spans="1:51" x14ac:dyDescent="0.2">
      <c r="A129" s="159" t="s">
        <v>149</v>
      </c>
      <c r="B129" s="255" t="s">
        <v>106</v>
      </c>
      <c r="C129" s="260" t="s">
        <v>51</v>
      </c>
      <c r="D129" s="310">
        <v>5.6</v>
      </c>
      <c r="E129" s="260" t="s">
        <v>51</v>
      </c>
      <c r="F129" s="260" t="s">
        <v>51</v>
      </c>
      <c r="G129" s="260">
        <v>2.4</v>
      </c>
      <c r="H129" s="103"/>
      <c r="J129" s="103"/>
      <c r="K129" s="103"/>
      <c r="L129" s="103"/>
      <c r="M129" s="103"/>
      <c r="N129" s="103"/>
      <c r="O129" s="103"/>
      <c r="P129" s="103"/>
      <c r="Q129" s="103"/>
      <c r="R129" s="103"/>
      <c r="S129" s="103"/>
      <c r="T129" s="103"/>
      <c r="U129" s="103"/>
      <c r="V129" s="103"/>
      <c r="W129" s="103"/>
      <c r="X129" s="103"/>
      <c r="Y129" s="103"/>
      <c r="Z129" s="103"/>
      <c r="AA129" s="103"/>
      <c r="AB129" s="103"/>
      <c r="AC129" s="103"/>
      <c r="AD129" s="103"/>
      <c r="AE129" s="103"/>
      <c r="AF129" s="103"/>
      <c r="AG129" s="103"/>
      <c r="AH129" s="103"/>
      <c r="AI129" s="103"/>
      <c r="AJ129" s="103"/>
      <c r="AK129" s="103"/>
      <c r="AL129" s="103"/>
      <c r="AM129" s="103"/>
      <c r="AN129" s="103"/>
      <c r="AO129" s="103"/>
      <c r="AP129" s="103"/>
      <c r="AQ129" s="103"/>
      <c r="AR129" s="103"/>
      <c r="AS129" s="103"/>
      <c r="AT129" s="103"/>
      <c r="AU129" s="103"/>
      <c r="AV129" s="103"/>
      <c r="AW129" s="103"/>
      <c r="AX129" s="103"/>
      <c r="AY129" s="103"/>
    </row>
    <row r="130" spans="1:51" s="103" customFormat="1" x14ac:dyDescent="0.2">
      <c r="A130" s="268" t="s">
        <v>53</v>
      </c>
      <c r="B130" s="255"/>
      <c r="C130" s="260"/>
      <c r="D130" s="309"/>
      <c r="E130" s="260"/>
      <c r="F130" s="260"/>
      <c r="G130" s="260"/>
      <c r="I130" s="110"/>
    </row>
    <row r="131" spans="1:51" s="103" customFormat="1" x14ac:dyDescent="0.2">
      <c r="A131" s="110" t="s">
        <v>274</v>
      </c>
      <c r="B131" s="255" t="s">
        <v>278</v>
      </c>
      <c r="C131" s="260" t="s">
        <v>51</v>
      </c>
      <c r="D131" s="309" t="s">
        <v>51</v>
      </c>
      <c r="E131" s="260">
        <v>2</v>
      </c>
      <c r="F131" s="260" t="s">
        <v>51</v>
      </c>
      <c r="G131" s="260" t="s">
        <v>51</v>
      </c>
      <c r="I131" s="110"/>
    </row>
    <row r="132" spans="1:51" x14ac:dyDescent="0.2">
      <c r="A132" s="159" t="s">
        <v>261</v>
      </c>
      <c r="B132" s="255" t="s">
        <v>278</v>
      </c>
      <c r="C132" s="260">
        <v>23.8</v>
      </c>
      <c r="D132" s="309">
        <v>31.9</v>
      </c>
      <c r="E132" s="260" t="s">
        <v>51</v>
      </c>
      <c r="F132" s="260" t="s">
        <v>51</v>
      </c>
      <c r="G132" s="260" t="s">
        <v>51</v>
      </c>
      <c r="H132" s="103"/>
      <c r="J132" s="103"/>
      <c r="K132" s="103"/>
      <c r="L132" s="103"/>
      <c r="M132" s="103"/>
      <c r="N132" s="103"/>
      <c r="O132" s="103"/>
      <c r="P132" s="103"/>
      <c r="Q132" s="103"/>
      <c r="R132" s="103"/>
      <c r="S132" s="103"/>
      <c r="T132" s="103"/>
      <c r="U132" s="103"/>
      <c r="V132" s="103"/>
      <c r="W132" s="103"/>
      <c r="X132" s="103"/>
      <c r="Y132" s="103"/>
      <c r="Z132" s="103"/>
      <c r="AA132" s="103"/>
      <c r="AB132" s="103"/>
      <c r="AC132" s="103"/>
      <c r="AD132" s="103"/>
      <c r="AE132" s="103"/>
      <c r="AF132" s="103"/>
      <c r="AG132" s="103"/>
      <c r="AH132" s="103"/>
      <c r="AI132" s="103"/>
      <c r="AJ132" s="103"/>
      <c r="AK132" s="103"/>
      <c r="AL132" s="103"/>
      <c r="AM132" s="103"/>
      <c r="AN132" s="103"/>
      <c r="AO132" s="103"/>
      <c r="AP132" s="103"/>
      <c r="AQ132" s="103"/>
      <c r="AR132" s="103"/>
      <c r="AS132" s="103"/>
      <c r="AT132" s="103"/>
      <c r="AU132" s="103"/>
      <c r="AV132" s="103"/>
      <c r="AW132" s="103"/>
      <c r="AX132" s="103"/>
      <c r="AY132" s="103"/>
    </row>
    <row r="133" spans="1:51" x14ac:dyDescent="0.2">
      <c r="A133" s="159" t="s">
        <v>276</v>
      </c>
      <c r="B133" s="255" t="s">
        <v>278</v>
      </c>
      <c r="C133" s="260">
        <v>10.5</v>
      </c>
      <c r="D133" s="324" t="s">
        <v>51</v>
      </c>
      <c r="E133" s="260" t="s">
        <v>51</v>
      </c>
      <c r="F133" s="260" t="s">
        <v>51</v>
      </c>
      <c r="G133" s="260" t="s">
        <v>51</v>
      </c>
      <c r="H133" s="103"/>
      <c r="J133" s="103"/>
      <c r="K133" s="103"/>
      <c r="L133" s="103"/>
      <c r="M133" s="103"/>
      <c r="N133" s="103"/>
      <c r="O133" s="103"/>
      <c r="P133" s="103"/>
      <c r="Q133" s="103"/>
      <c r="R133" s="103"/>
      <c r="S133" s="103"/>
      <c r="T133" s="103"/>
      <c r="U133" s="103"/>
      <c r="V133" s="103"/>
      <c r="W133" s="103"/>
      <c r="X133" s="103"/>
      <c r="Y133" s="103"/>
      <c r="Z133" s="103"/>
      <c r="AA133" s="103"/>
      <c r="AB133" s="103"/>
      <c r="AC133" s="103"/>
      <c r="AD133" s="103"/>
      <c r="AE133" s="103"/>
      <c r="AF133" s="103"/>
      <c r="AG133" s="103"/>
      <c r="AH133" s="103"/>
      <c r="AI133" s="103"/>
      <c r="AJ133" s="103"/>
      <c r="AK133" s="103"/>
      <c r="AL133" s="103"/>
      <c r="AM133" s="103"/>
      <c r="AN133" s="103"/>
      <c r="AO133" s="103"/>
      <c r="AP133" s="103"/>
      <c r="AQ133" s="103"/>
      <c r="AR133" s="103"/>
      <c r="AS133" s="103"/>
      <c r="AT133" s="103"/>
      <c r="AU133" s="103"/>
      <c r="AV133" s="103"/>
      <c r="AW133" s="103"/>
      <c r="AX133" s="103"/>
      <c r="AY133" s="103"/>
    </row>
    <row r="134" spans="1:51" x14ac:dyDescent="0.2">
      <c r="A134" s="159" t="s">
        <v>275</v>
      </c>
      <c r="B134" s="255" t="s">
        <v>106</v>
      </c>
      <c r="C134" s="260">
        <v>166.33600000000001</v>
      </c>
      <c r="D134" s="309" t="s">
        <v>51</v>
      </c>
      <c r="E134" s="260" t="s">
        <v>51</v>
      </c>
      <c r="F134" s="260" t="s">
        <v>51</v>
      </c>
      <c r="G134" s="260" t="s">
        <v>51</v>
      </c>
      <c r="H134" s="103"/>
      <c r="J134" s="103"/>
      <c r="K134" s="103"/>
      <c r="L134" s="103"/>
      <c r="M134" s="103"/>
      <c r="N134" s="103"/>
      <c r="O134" s="103"/>
      <c r="P134" s="103"/>
      <c r="Q134" s="103"/>
      <c r="R134" s="103"/>
      <c r="S134" s="103"/>
      <c r="T134" s="103"/>
      <c r="U134" s="103"/>
      <c r="V134" s="103"/>
      <c r="W134" s="103"/>
      <c r="X134" s="103"/>
      <c r="Y134" s="103"/>
      <c r="Z134" s="103"/>
      <c r="AA134" s="103"/>
      <c r="AB134" s="103"/>
      <c r="AC134" s="103"/>
      <c r="AD134" s="103"/>
      <c r="AE134" s="103"/>
      <c r="AF134" s="103"/>
      <c r="AG134" s="103"/>
      <c r="AH134" s="103"/>
      <c r="AI134" s="103"/>
      <c r="AJ134" s="103"/>
      <c r="AK134" s="103"/>
      <c r="AL134" s="103"/>
      <c r="AM134" s="103"/>
      <c r="AN134" s="103"/>
      <c r="AO134" s="103"/>
      <c r="AP134" s="103"/>
      <c r="AQ134" s="103"/>
      <c r="AR134" s="103"/>
      <c r="AS134" s="103"/>
      <c r="AT134" s="103"/>
      <c r="AU134" s="103"/>
      <c r="AV134" s="103"/>
      <c r="AW134" s="103"/>
      <c r="AX134" s="103"/>
      <c r="AY134" s="103"/>
    </row>
    <row r="135" spans="1:51" x14ac:dyDescent="0.2">
      <c r="A135" s="159" t="s">
        <v>228</v>
      </c>
      <c r="B135" s="255" t="s">
        <v>106</v>
      </c>
      <c r="C135" s="260" t="s">
        <v>51</v>
      </c>
      <c r="D135" s="309">
        <v>0.86599999999999999</v>
      </c>
      <c r="E135" s="260" t="s">
        <v>51</v>
      </c>
      <c r="F135" s="260" t="s">
        <v>51</v>
      </c>
      <c r="G135" s="260" t="s">
        <v>51</v>
      </c>
      <c r="H135" s="103"/>
      <c r="J135" s="103"/>
      <c r="K135" s="103"/>
      <c r="L135" s="103"/>
      <c r="M135" s="103"/>
      <c r="N135" s="103"/>
      <c r="O135" s="103"/>
      <c r="P135" s="103"/>
      <c r="Q135" s="103"/>
      <c r="R135" s="103"/>
      <c r="S135" s="103"/>
      <c r="T135" s="103"/>
      <c r="U135" s="103"/>
      <c r="V135" s="103"/>
      <c r="W135" s="103"/>
      <c r="X135" s="103"/>
      <c r="Y135" s="103"/>
      <c r="Z135" s="103"/>
      <c r="AA135" s="103"/>
      <c r="AB135" s="103"/>
      <c r="AC135" s="103"/>
      <c r="AD135" s="103"/>
      <c r="AE135" s="103"/>
      <c r="AF135" s="103"/>
      <c r="AG135" s="103"/>
      <c r="AH135" s="103"/>
      <c r="AI135" s="103"/>
      <c r="AJ135" s="103"/>
      <c r="AK135" s="103"/>
      <c r="AL135" s="103"/>
      <c r="AM135" s="103"/>
      <c r="AN135" s="103"/>
      <c r="AO135" s="103"/>
      <c r="AP135" s="103"/>
      <c r="AQ135" s="103"/>
      <c r="AR135" s="103"/>
      <c r="AS135" s="103"/>
      <c r="AT135" s="103"/>
      <c r="AU135" s="103"/>
      <c r="AV135" s="103"/>
      <c r="AW135" s="103"/>
      <c r="AX135" s="103"/>
      <c r="AY135" s="103"/>
    </row>
    <row r="136" spans="1:51" x14ac:dyDescent="0.2">
      <c r="A136" s="159" t="s">
        <v>227</v>
      </c>
      <c r="B136" s="255" t="s">
        <v>278</v>
      </c>
      <c r="C136" s="260" t="s">
        <v>51</v>
      </c>
      <c r="D136" s="309">
        <v>7.5</v>
      </c>
      <c r="E136" s="260" t="s">
        <v>51</v>
      </c>
      <c r="F136" s="260" t="s">
        <v>51</v>
      </c>
      <c r="G136" s="260" t="s">
        <v>51</v>
      </c>
      <c r="H136" s="103"/>
      <c r="J136" s="103"/>
      <c r="K136" s="103"/>
      <c r="L136" s="103"/>
      <c r="M136" s="103"/>
      <c r="N136" s="103"/>
      <c r="O136" s="103"/>
      <c r="P136" s="103"/>
      <c r="Q136" s="103"/>
      <c r="R136" s="103"/>
      <c r="S136" s="103"/>
      <c r="T136" s="103"/>
      <c r="U136" s="103"/>
      <c r="V136" s="103"/>
      <c r="W136" s="103"/>
      <c r="X136" s="103"/>
      <c r="Y136" s="103"/>
      <c r="Z136" s="103"/>
      <c r="AA136" s="103"/>
      <c r="AB136" s="103"/>
      <c r="AC136" s="103"/>
      <c r="AD136" s="103"/>
      <c r="AE136" s="103"/>
      <c r="AF136" s="103"/>
      <c r="AG136" s="103"/>
      <c r="AH136" s="103"/>
      <c r="AI136" s="103"/>
      <c r="AJ136" s="103"/>
      <c r="AK136" s="103"/>
      <c r="AL136" s="103"/>
      <c r="AM136" s="103"/>
      <c r="AN136" s="103"/>
      <c r="AO136" s="103"/>
      <c r="AP136" s="103"/>
      <c r="AQ136" s="103"/>
      <c r="AR136" s="103"/>
      <c r="AS136" s="103"/>
      <c r="AT136" s="103"/>
      <c r="AU136" s="103"/>
      <c r="AV136" s="103"/>
      <c r="AW136" s="103"/>
      <c r="AX136" s="103"/>
      <c r="AY136" s="103"/>
    </row>
    <row r="137" spans="1:51" x14ac:dyDescent="0.2">
      <c r="A137" s="159" t="s">
        <v>150</v>
      </c>
      <c r="B137" s="255" t="s">
        <v>106</v>
      </c>
      <c r="C137" s="260">
        <v>50</v>
      </c>
      <c r="D137" s="309" t="s">
        <v>51</v>
      </c>
      <c r="E137" s="260" t="s">
        <v>51</v>
      </c>
      <c r="F137" s="260" t="s">
        <v>51</v>
      </c>
      <c r="G137" s="260" t="s">
        <v>51</v>
      </c>
      <c r="H137" s="103"/>
      <c r="J137" s="103"/>
      <c r="K137" s="103"/>
      <c r="L137" s="103"/>
      <c r="M137" s="103"/>
      <c r="N137" s="103"/>
      <c r="O137" s="103"/>
      <c r="P137" s="103"/>
      <c r="Q137" s="103"/>
      <c r="R137" s="103"/>
      <c r="S137" s="103"/>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row>
    <row r="138" spans="1:51" x14ac:dyDescent="0.2">
      <c r="A138" s="159" t="s">
        <v>151</v>
      </c>
      <c r="B138" s="255" t="s">
        <v>106</v>
      </c>
      <c r="C138" s="260">
        <v>20.545999999999999</v>
      </c>
      <c r="D138" s="309">
        <v>16.635000000000002</v>
      </c>
      <c r="E138" s="260">
        <v>3.29</v>
      </c>
      <c r="F138" s="260" t="s">
        <v>51</v>
      </c>
      <c r="G138" s="260" t="s">
        <v>51</v>
      </c>
      <c r="H138" s="103"/>
      <c r="J138" s="103"/>
      <c r="K138" s="103"/>
      <c r="L138" s="103"/>
      <c r="M138" s="103"/>
      <c r="N138" s="103"/>
      <c r="O138" s="103"/>
      <c r="P138" s="103"/>
      <c r="Q138" s="103"/>
      <c r="R138" s="103"/>
      <c r="S138" s="103"/>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row>
    <row r="139" spans="1:51" x14ac:dyDescent="0.2">
      <c r="A139" s="268" t="s">
        <v>52</v>
      </c>
      <c r="B139" s="255"/>
      <c r="C139" s="280">
        <v>370.8</v>
      </c>
      <c r="D139" s="312">
        <v>306.7</v>
      </c>
      <c r="E139" s="280">
        <v>171.8</v>
      </c>
      <c r="F139" s="280">
        <v>108.1</v>
      </c>
      <c r="G139" s="280">
        <v>94.6</v>
      </c>
      <c r="H139" s="103"/>
      <c r="J139" s="103"/>
      <c r="K139" s="103"/>
      <c r="L139" s="103"/>
      <c r="M139" s="103"/>
      <c r="N139" s="103"/>
      <c r="O139" s="103"/>
      <c r="P139" s="103"/>
      <c r="Q139" s="103"/>
      <c r="R139" s="103"/>
      <c r="S139" s="103"/>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row>
    <row r="140" spans="1:51" x14ac:dyDescent="0.2">
      <c r="A140" s="256" t="s">
        <v>152</v>
      </c>
      <c r="B140" s="255"/>
      <c r="C140" s="288"/>
      <c r="D140" s="315"/>
      <c r="E140" s="282"/>
      <c r="F140" s="282"/>
      <c r="G140" s="282"/>
      <c r="H140" s="103"/>
      <c r="J140" s="103"/>
      <c r="K140" s="103"/>
      <c r="L140" s="103"/>
      <c r="M140" s="103"/>
      <c r="N140" s="103"/>
      <c r="O140" s="103"/>
      <c r="P140" s="103"/>
      <c r="Q140" s="103"/>
      <c r="R140" s="103"/>
      <c r="S140" s="103"/>
      <c r="T140" s="103"/>
      <c r="U140" s="103"/>
      <c r="V140" s="103"/>
      <c r="W140" s="103"/>
      <c r="X140" s="103"/>
      <c r="Y140" s="103"/>
      <c r="Z140" s="103"/>
      <c r="AA140" s="103"/>
      <c r="AB140" s="103"/>
      <c r="AC140" s="103"/>
      <c r="AD140" s="103"/>
      <c r="AE140" s="103"/>
      <c r="AF140" s="103"/>
      <c r="AG140" s="103"/>
      <c r="AH140" s="103"/>
      <c r="AI140" s="103"/>
      <c r="AJ140" s="103"/>
      <c r="AK140" s="103"/>
      <c r="AL140" s="103"/>
      <c r="AM140" s="103"/>
      <c r="AN140" s="103"/>
      <c r="AO140" s="103"/>
      <c r="AP140" s="103"/>
      <c r="AQ140" s="103"/>
      <c r="AR140" s="103"/>
      <c r="AS140" s="103"/>
      <c r="AT140" s="103"/>
      <c r="AU140" s="103"/>
      <c r="AV140" s="103"/>
      <c r="AW140" s="103"/>
      <c r="AX140" s="103"/>
      <c r="AY140" s="103"/>
    </row>
    <row r="141" spans="1:51" x14ac:dyDescent="0.2">
      <c r="A141" s="267" t="s">
        <v>153</v>
      </c>
      <c r="B141" s="255"/>
      <c r="C141" s="260"/>
      <c r="D141" s="310"/>
      <c r="E141" s="260"/>
      <c r="F141" s="260"/>
      <c r="G141" s="260"/>
      <c r="H141" s="103"/>
      <c r="J141" s="103"/>
      <c r="K141" s="103"/>
      <c r="L141" s="103"/>
      <c r="M141" s="103"/>
      <c r="N141" s="103"/>
      <c r="O141" s="103"/>
      <c r="P141" s="103"/>
      <c r="Q141" s="103"/>
      <c r="R141" s="103"/>
      <c r="S141" s="103"/>
      <c r="T141" s="103"/>
      <c r="U141" s="103"/>
      <c r="V141" s="103"/>
      <c r="W141" s="103"/>
      <c r="X141" s="103"/>
      <c r="Y141" s="103"/>
      <c r="Z141" s="103"/>
      <c r="AA141" s="103"/>
      <c r="AB141" s="103"/>
      <c r="AC141" s="103"/>
      <c r="AD141" s="103"/>
      <c r="AE141" s="103"/>
      <c r="AF141" s="103"/>
      <c r="AG141" s="103"/>
      <c r="AH141" s="103"/>
      <c r="AI141" s="103"/>
      <c r="AJ141" s="103"/>
      <c r="AK141" s="103"/>
      <c r="AL141" s="103"/>
      <c r="AM141" s="103"/>
      <c r="AN141" s="103"/>
      <c r="AO141" s="103"/>
      <c r="AP141" s="103"/>
      <c r="AQ141" s="103"/>
      <c r="AR141" s="103"/>
      <c r="AS141" s="103"/>
      <c r="AT141" s="103"/>
      <c r="AU141" s="103"/>
      <c r="AV141" s="103"/>
      <c r="AW141" s="103"/>
      <c r="AX141" s="103"/>
      <c r="AY141" s="103"/>
    </row>
    <row r="142" spans="1:51" x14ac:dyDescent="0.2">
      <c r="A142" s="268" t="s">
        <v>53</v>
      </c>
      <c r="B142" s="255"/>
      <c r="C142" s="260"/>
      <c r="D142" s="310"/>
      <c r="E142" s="260"/>
      <c r="F142" s="260"/>
      <c r="G142" s="260"/>
      <c r="H142" s="103"/>
      <c r="J142" s="103"/>
      <c r="K142" s="103"/>
      <c r="L142" s="103"/>
      <c r="M142" s="103"/>
      <c r="N142" s="103"/>
      <c r="O142" s="103"/>
      <c r="P142" s="103"/>
      <c r="Q142" s="103"/>
      <c r="R142" s="103"/>
      <c r="S142" s="103"/>
      <c r="T142" s="103"/>
      <c r="U142" s="103"/>
      <c r="V142" s="103"/>
      <c r="W142" s="103"/>
      <c r="X142" s="103"/>
      <c r="Y142" s="103"/>
      <c r="Z142" s="103"/>
      <c r="AA142" s="103"/>
      <c r="AB142" s="103"/>
      <c r="AC142" s="103"/>
      <c r="AD142" s="103"/>
      <c r="AE142" s="103"/>
      <c r="AF142" s="103"/>
      <c r="AG142" s="103"/>
      <c r="AH142" s="103"/>
      <c r="AI142" s="103"/>
      <c r="AJ142" s="103"/>
      <c r="AK142" s="103"/>
      <c r="AL142" s="103"/>
      <c r="AM142" s="103"/>
      <c r="AN142" s="103"/>
      <c r="AO142" s="103"/>
      <c r="AP142" s="103"/>
      <c r="AQ142" s="103"/>
      <c r="AR142" s="103"/>
      <c r="AS142" s="103"/>
      <c r="AT142" s="103"/>
      <c r="AU142" s="103"/>
      <c r="AV142" s="103"/>
      <c r="AW142" s="103"/>
      <c r="AX142" s="103"/>
      <c r="AY142" s="103"/>
    </row>
    <row r="143" spans="1:51" x14ac:dyDescent="0.2">
      <c r="A143" s="159" t="s">
        <v>154</v>
      </c>
      <c r="B143" s="255" t="s">
        <v>331</v>
      </c>
      <c r="C143" s="260">
        <v>109.9</v>
      </c>
      <c r="D143" s="310">
        <v>100</v>
      </c>
      <c r="E143" s="260">
        <v>90</v>
      </c>
      <c r="F143" s="260">
        <v>93.1</v>
      </c>
      <c r="G143" s="260">
        <v>95.7</v>
      </c>
      <c r="H143" s="103"/>
      <c r="J143" s="103"/>
      <c r="K143" s="103"/>
      <c r="L143" s="103"/>
      <c r="M143" s="103"/>
      <c r="N143" s="103"/>
      <c r="O143" s="103"/>
      <c r="P143" s="103"/>
      <c r="Q143" s="103"/>
      <c r="R143" s="103"/>
      <c r="S143" s="103"/>
      <c r="T143" s="103"/>
      <c r="U143" s="103"/>
      <c r="V143" s="103"/>
      <c r="W143" s="103"/>
      <c r="X143" s="103"/>
      <c r="Y143" s="103"/>
      <c r="Z143" s="103"/>
      <c r="AA143" s="103"/>
      <c r="AB143" s="103"/>
      <c r="AC143" s="103"/>
      <c r="AD143" s="103"/>
      <c r="AE143" s="103"/>
      <c r="AF143" s="103"/>
      <c r="AG143" s="103"/>
      <c r="AH143" s="103"/>
      <c r="AI143" s="103"/>
      <c r="AJ143" s="103"/>
      <c r="AK143" s="103"/>
      <c r="AL143" s="103"/>
      <c r="AM143" s="103"/>
      <c r="AN143" s="103"/>
      <c r="AO143" s="103"/>
      <c r="AP143" s="103"/>
      <c r="AQ143" s="103"/>
      <c r="AR143" s="103"/>
      <c r="AS143" s="103"/>
      <c r="AT143" s="103"/>
      <c r="AU143" s="103"/>
      <c r="AV143" s="103"/>
      <c r="AW143" s="103"/>
      <c r="AX143" s="103"/>
      <c r="AY143" s="103"/>
    </row>
    <row r="144" spans="1:51" x14ac:dyDescent="0.2">
      <c r="A144" s="159" t="s">
        <v>155</v>
      </c>
      <c r="B144" s="255" t="s">
        <v>106</v>
      </c>
      <c r="C144" s="260">
        <v>33.299999999999997</v>
      </c>
      <c r="D144" s="310">
        <v>24.3</v>
      </c>
      <c r="E144" s="260">
        <v>26.6</v>
      </c>
      <c r="F144" s="260">
        <v>29.2</v>
      </c>
      <c r="G144" s="260">
        <v>30.1</v>
      </c>
      <c r="H144" s="103"/>
      <c r="J144" s="103"/>
      <c r="K144" s="103"/>
      <c r="L144" s="103"/>
      <c r="M144" s="103"/>
      <c r="N144" s="103"/>
      <c r="O144" s="103"/>
      <c r="P144" s="103"/>
      <c r="Q144" s="103"/>
      <c r="R144" s="103"/>
      <c r="S144" s="103"/>
      <c r="T144" s="103"/>
      <c r="U144" s="103"/>
      <c r="V144" s="103"/>
      <c r="W144" s="103"/>
      <c r="X144" s="103"/>
      <c r="Y144" s="103"/>
      <c r="Z144" s="103"/>
      <c r="AA144" s="103"/>
      <c r="AB144" s="103"/>
      <c r="AC144" s="103"/>
      <c r="AD144" s="103"/>
      <c r="AE144" s="103"/>
      <c r="AF144" s="103"/>
      <c r="AG144" s="103"/>
      <c r="AH144" s="103"/>
      <c r="AI144" s="103"/>
      <c r="AJ144" s="103"/>
      <c r="AK144" s="103"/>
      <c r="AL144" s="103"/>
      <c r="AM144" s="103"/>
      <c r="AN144" s="103"/>
      <c r="AO144" s="103"/>
      <c r="AP144" s="103"/>
      <c r="AQ144" s="103"/>
      <c r="AR144" s="103"/>
      <c r="AS144" s="103"/>
      <c r="AT144" s="103"/>
      <c r="AU144" s="103"/>
      <c r="AV144" s="103"/>
      <c r="AW144" s="103"/>
      <c r="AX144" s="103"/>
      <c r="AY144" s="103"/>
    </row>
    <row r="145" spans="1:51" x14ac:dyDescent="0.2">
      <c r="A145" s="268" t="s">
        <v>52</v>
      </c>
      <c r="B145" s="255"/>
      <c r="C145" s="280">
        <v>143.19999999999999</v>
      </c>
      <c r="D145" s="312">
        <v>124.3</v>
      </c>
      <c r="E145" s="280">
        <v>116.6</v>
      </c>
      <c r="F145" s="280">
        <v>122.3</v>
      </c>
      <c r="G145" s="280">
        <v>125.8</v>
      </c>
      <c r="H145" s="103"/>
      <c r="J145" s="103"/>
      <c r="K145" s="103"/>
      <c r="L145" s="103"/>
      <c r="M145" s="103"/>
      <c r="N145" s="103"/>
      <c r="O145" s="103"/>
      <c r="P145" s="103"/>
      <c r="Q145" s="103"/>
      <c r="R145" s="103"/>
      <c r="S145" s="103"/>
      <c r="T145" s="103"/>
      <c r="U145" s="103"/>
      <c r="V145" s="103"/>
      <c r="W145" s="103"/>
      <c r="X145" s="103"/>
      <c r="Y145" s="103"/>
      <c r="Z145" s="103"/>
      <c r="AA145" s="103"/>
      <c r="AB145" s="103"/>
      <c r="AC145" s="103"/>
      <c r="AD145" s="103"/>
      <c r="AE145" s="103"/>
      <c r="AF145" s="103"/>
      <c r="AG145" s="103"/>
      <c r="AH145" s="103"/>
      <c r="AI145" s="103"/>
      <c r="AJ145" s="103"/>
      <c r="AK145" s="103"/>
      <c r="AL145" s="103"/>
      <c r="AM145" s="103"/>
      <c r="AN145" s="103"/>
      <c r="AO145" s="103"/>
      <c r="AP145" s="103"/>
      <c r="AQ145" s="103"/>
      <c r="AR145" s="103"/>
      <c r="AS145" s="103"/>
      <c r="AT145" s="103"/>
      <c r="AU145" s="103"/>
      <c r="AV145" s="103"/>
      <c r="AW145" s="103"/>
      <c r="AX145" s="103"/>
      <c r="AY145" s="103"/>
    </row>
    <row r="146" spans="1:51" x14ac:dyDescent="0.2">
      <c r="A146" s="267" t="s">
        <v>14</v>
      </c>
      <c r="B146" s="255"/>
      <c r="C146" s="260"/>
      <c r="D146" s="310"/>
      <c r="E146" s="260"/>
      <c r="F146" s="260"/>
      <c r="G146" s="260"/>
      <c r="H146" s="103"/>
      <c r="J146" s="103"/>
      <c r="K146" s="103"/>
      <c r="L146" s="103"/>
      <c r="M146" s="103"/>
      <c r="N146" s="103"/>
      <c r="O146" s="103"/>
      <c r="P146" s="103"/>
      <c r="Q146" s="103"/>
      <c r="R146" s="103"/>
      <c r="S146" s="103"/>
      <c r="T146" s="103"/>
      <c r="U146" s="103"/>
      <c r="V146" s="103"/>
      <c r="W146" s="103"/>
      <c r="X146" s="103"/>
      <c r="Y146" s="103"/>
      <c r="Z146" s="103"/>
      <c r="AA146" s="103"/>
      <c r="AB146" s="103"/>
      <c r="AC146" s="103"/>
      <c r="AD146" s="103"/>
      <c r="AE146" s="103"/>
      <c r="AF146" s="103"/>
      <c r="AG146" s="103"/>
      <c r="AH146" s="103"/>
      <c r="AI146" s="103"/>
      <c r="AJ146" s="103"/>
      <c r="AK146" s="103"/>
      <c r="AL146" s="103"/>
      <c r="AM146" s="103"/>
      <c r="AN146" s="103"/>
      <c r="AO146" s="103"/>
      <c r="AP146" s="103"/>
      <c r="AQ146" s="103"/>
      <c r="AR146" s="103"/>
      <c r="AS146" s="103"/>
      <c r="AT146" s="103"/>
      <c r="AU146" s="103"/>
      <c r="AV146" s="103"/>
      <c r="AW146" s="103"/>
      <c r="AX146" s="103"/>
      <c r="AY146" s="103"/>
    </row>
    <row r="147" spans="1:51" x14ac:dyDescent="0.2">
      <c r="A147" s="268" t="s">
        <v>53</v>
      </c>
      <c r="B147" s="255"/>
      <c r="C147" s="260"/>
      <c r="D147" s="310"/>
      <c r="E147" s="260"/>
      <c r="F147" s="260"/>
      <c r="G147" s="260"/>
      <c r="H147" s="103"/>
      <c r="J147" s="103"/>
      <c r="K147" s="103"/>
      <c r="L147" s="103"/>
      <c r="M147" s="103"/>
      <c r="N147" s="103"/>
      <c r="O147" s="103"/>
      <c r="P147" s="103"/>
      <c r="Q147" s="103"/>
      <c r="R147" s="103"/>
      <c r="S147" s="103"/>
      <c r="T147" s="103"/>
      <c r="U147" s="103"/>
      <c r="V147" s="103"/>
      <c r="W147" s="103"/>
      <c r="X147" s="103"/>
      <c r="Y147" s="103"/>
      <c r="Z147" s="103"/>
      <c r="AA147" s="103"/>
      <c r="AB147" s="103"/>
      <c r="AC147" s="103"/>
      <c r="AD147" s="103"/>
      <c r="AE147" s="103"/>
      <c r="AF147" s="103"/>
      <c r="AG147" s="103"/>
      <c r="AH147" s="103"/>
      <c r="AI147" s="103"/>
      <c r="AJ147" s="103"/>
      <c r="AK147" s="103"/>
      <c r="AL147" s="103"/>
      <c r="AM147" s="103"/>
      <c r="AN147" s="103"/>
      <c r="AO147" s="103"/>
      <c r="AP147" s="103"/>
      <c r="AQ147" s="103"/>
      <c r="AR147" s="103"/>
      <c r="AS147" s="103"/>
      <c r="AT147" s="103"/>
      <c r="AU147" s="103"/>
      <c r="AV147" s="103"/>
      <c r="AW147" s="103"/>
      <c r="AX147" s="103"/>
      <c r="AY147" s="103"/>
    </row>
    <row r="148" spans="1:51" x14ac:dyDescent="0.2">
      <c r="A148" s="275" t="s">
        <v>342</v>
      </c>
      <c r="B148" s="255" t="s">
        <v>106</v>
      </c>
      <c r="C148" s="260">
        <v>0.2</v>
      </c>
      <c r="D148" s="310">
        <v>0.2</v>
      </c>
      <c r="E148" s="260">
        <v>0.2</v>
      </c>
      <c r="F148" s="260" t="s">
        <v>51</v>
      </c>
      <c r="G148" s="260" t="s">
        <v>51</v>
      </c>
      <c r="H148" s="103"/>
      <c r="J148" s="103"/>
      <c r="K148" s="103"/>
      <c r="L148" s="103"/>
      <c r="M148" s="103"/>
      <c r="N148" s="103"/>
      <c r="O148" s="103"/>
      <c r="P148" s="103"/>
      <c r="Q148" s="103"/>
      <c r="R148" s="103"/>
      <c r="S148" s="103"/>
      <c r="T148" s="103"/>
      <c r="U148" s="103"/>
      <c r="V148" s="103"/>
      <c r="W148" s="103"/>
      <c r="X148" s="103"/>
      <c r="Y148" s="103"/>
      <c r="Z148" s="103"/>
      <c r="AA148" s="103"/>
      <c r="AB148" s="103"/>
      <c r="AC148" s="103"/>
      <c r="AD148" s="103"/>
      <c r="AE148" s="103"/>
      <c r="AF148" s="103"/>
      <c r="AG148" s="103"/>
      <c r="AH148" s="103"/>
      <c r="AI148" s="103"/>
      <c r="AJ148" s="103"/>
      <c r="AK148" s="103"/>
      <c r="AL148" s="103"/>
      <c r="AM148" s="103"/>
      <c r="AN148" s="103"/>
      <c r="AO148" s="103"/>
      <c r="AP148" s="103"/>
      <c r="AQ148" s="103"/>
      <c r="AR148" s="103"/>
      <c r="AS148" s="103"/>
      <c r="AT148" s="103"/>
      <c r="AU148" s="103"/>
      <c r="AV148" s="103"/>
      <c r="AW148" s="103"/>
      <c r="AX148" s="103"/>
      <c r="AY148" s="103"/>
    </row>
    <row r="149" spans="1:51" x14ac:dyDescent="0.2">
      <c r="A149" s="276" t="s">
        <v>52</v>
      </c>
      <c r="B149" s="255"/>
      <c r="C149" s="280">
        <v>0.2</v>
      </c>
      <c r="D149" s="312">
        <v>0.2</v>
      </c>
      <c r="E149" s="280">
        <v>0.2</v>
      </c>
      <c r="F149" s="280" t="s">
        <v>51</v>
      </c>
      <c r="G149" s="280" t="s">
        <v>51</v>
      </c>
      <c r="H149" s="103"/>
      <c r="J149" s="103"/>
      <c r="K149" s="103"/>
      <c r="L149" s="103"/>
      <c r="M149" s="103"/>
      <c r="N149" s="103"/>
      <c r="O149" s="103"/>
      <c r="P149" s="103"/>
      <c r="Q149" s="103"/>
      <c r="R149" s="103"/>
      <c r="S149" s="103"/>
      <c r="T149" s="103"/>
      <c r="U149" s="103"/>
      <c r="V149" s="103"/>
      <c r="W149" s="103"/>
      <c r="X149" s="103"/>
      <c r="Y149" s="103"/>
      <c r="Z149" s="103"/>
      <c r="AA149" s="103"/>
      <c r="AB149" s="103"/>
      <c r="AC149" s="103"/>
      <c r="AD149" s="103"/>
      <c r="AE149" s="103"/>
      <c r="AF149" s="103"/>
      <c r="AG149" s="103"/>
      <c r="AH149" s="103"/>
      <c r="AI149" s="103"/>
      <c r="AJ149" s="103"/>
      <c r="AK149" s="103"/>
      <c r="AL149" s="103"/>
      <c r="AM149" s="103"/>
      <c r="AN149" s="103"/>
      <c r="AO149" s="103"/>
      <c r="AP149" s="103"/>
      <c r="AQ149" s="103"/>
      <c r="AR149" s="103"/>
      <c r="AS149" s="103"/>
      <c r="AT149" s="103"/>
      <c r="AU149" s="103"/>
      <c r="AV149" s="103"/>
      <c r="AW149" s="103"/>
      <c r="AX149" s="103"/>
      <c r="AY149" s="103"/>
    </row>
    <row r="150" spans="1:51" x14ac:dyDescent="0.2">
      <c r="A150" s="267" t="s">
        <v>338</v>
      </c>
      <c r="B150" s="255"/>
      <c r="C150" s="260"/>
      <c r="D150" s="310"/>
      <c r="E150" s="260"/>
      <c r="F150" s="260"/>
      <c r="G150" s="260"/>
      <c r="H150" s="103"/>
      <c r="J150" s="103"/>
      <c r="K150" s="103"/>
      <c r="L150" s="103"/>
      <c r="M150" s="103"/>
      <c r="N150" s="103"/>
      <c r="O150" s="103"/>
      <c r="P150" s="103"/>
      <c r="Q150" s="103"/>
      <c r="R150" s="103"/>
      <c r="S150" s="103"/>
      <c r="T150" s="103"/>
      <c r="U150" s="103"/>
      <c r="V150" s="103"/>
      <c r="W150" s="103"/>
      <c r="X150" s="103"/>
      <c r="Y150" s="103"/>
      <c r="Z150" s="103"/>
      <c r="AA150" s="103"/>
      <c r="AB150" s="103"/>
      <c r="AC150" s="103"/>
      <c r="AD150" s="103"/>
      <c r="AE150" s="103"/>
      <c r="AF150" s="103"/>
      <c r="AG150" s="103"/>
      <c r="AH150" s="103"/>
      <c r="AI150" s="103"/>
      <c r="AJ150" s="103"/>
      <c r="AK150" s="103"/>
      <c r="AL150" s="103"/>
      <c r="AM150" s="103"/>
      <c r="AN150" s="103"/>
      <c r="AO150" s="103"/>
      <c r="AP150" s="103"/>
      <c r="AQ150" s="103"/>
      <c r="AR150" s="103"/>
      <c r="AS150" s="103"/>
      <c r="AT150" s="103"/>
      <c r="AU150" s="103"/>
      <c r="AV150" s="103"/>
      <c r="AW150" s="103"/>
      <c r="AX150" s="103"/>
      <c r="AY150" s="103"/>
    </row>
    <row r="151" spans="1:51" x14ac:dyDescent="0.2">
      <c r="A151" s="268" t="s">
        <v>330</v>
      </c>
      <c r="B151" s="255"/>
      <c r="C151" s="260"/>
      <c r="D151" s="310"/>
      <c r="E151" s="260"/>
      <c r="F151" s="260"/>
      <c r="G151" s="260"/>
      <c r="H151" s="103"/>
      <c r="J151" s="103"/>
      <c r="K151" s="103"/>
      <c r="L151" s="103"/>
      <c r="M151" s="103"/>
      <c r="N151" s="103"/>
      <c r="O151" s="103"/>
      <c r="P151" s="103"/>
      <c r="Q151" s="103"/>
      <c r="R151" s="103"/>
      <c r="S151" s="103"/>
      <c r="T151" s="103"/>
      <c r="U151" s="103"/>
      <c r="V151" s="103"/>
      <c r="W151" s="103"/>
      <c r="X151" s="103"/>
      <c r="Y151" s="103"/>
      <c r="Z151" s="103"/>
      <c r="AA151" s="103"/>
      <c r="AB151" s="103"/>
      <c r="AC151" s="103"/>
      <c r="AD151" s="103"/>
      <c r="AE151" s="103"/>
      <c r="AF151" s="103"/>
      <c r="AG151" s="103"/>
      <c r="AH151" s="103"/>
      <c r="AI151" s="103"/>
      <c r="AJ151" s="103"/>
      <c r="AK151" s="103"/>
      <c r="AL151" s="103"/>
      <c r="AM151" s="103"/>
      <c r="AN151" s="103"/>
      <c r="AO151" s="103"/>
      <c r="AP151" s="103"/>
      <c r="AQ151" s="103"/>
      <c r="AR151" s="103"/>
      <c r="AS151" s="103"/>
      <c r="AT151" s="103"/>
      <c r="AU151" s="103"/>
      <c r="AV151" s="103"/>
      <c r="AW151" s="103"/>
      <c r="AX151" s="103"/>
      <c r="AY151" s="103"/>
    </row>
    <row r="152" spans="1:51" x14ac:dyDescent="0.2">
      <c r="A152" s="159" t="s">
        <v>156</v>
      </c>
      <c r="B152" s="255"/>
      <c r="C152" s="260"/>
      <c r="D152" s="310"/>
      <c r="E152" s="260"/>
      <c r="F152" s="260"/>
      <c r="G152" s="260"/>
      <c r="H152" s="103"/>
      <c r="J152" s="103"/>
      <c r="K152" s="103"/>
      <c r="L152" s="103"/>
      <c r="M152" s="103"/>
      <c r="N152" s="103"/>
      <c r="O152" s="103"/>
      <c r="P152" s="103"/>
      <c r="Q152" s="103"/>
      <c r="R152" s="103"/>
      <c r="S152" s="103"/>
      <c r="T152" s="103"/>
      <c r="U152" s="103"/>
      <c r="V152" s="103"/>
      <c r="W152" s="103"/>
      <c r="X152" s="103"/>
      <c r="Y152" s="103"/>
      <c r="Z152" s="103"/>
      <c r="AA152" s="103"/>
      <c r="AB152" s="103"/>
      <c r="AC152" s="103"/>
      <c r="AD152" s="103"/>
      <c r="AE152" s="103"/>
      <c r="AF152" s="103"/>
      <c r="AG152" s="103"/>
      <c r="AH152" s="103"/>
      <c r="AI152" s="103"/>
      <c r="AJ152" s="103"/>
      <c r="AK152" s="103"/>
      <c r="AL152" s="103"/>
      <c r="AM152" s="103"/>
      <c r="AN152" s="103"/>
      <c r="AO152" s="103"/>
      <c r="AP152" s="103"/>
      <c r="AQ152" s="103"/>
      <c r="AR152" s="103"/>
      <c r="AS152" s="103"/>
      <c r="AT152" s="103"/>
      <c r="AU152" s="103"/>
      <c r="AV152" s="103"/>
      <c r="AW152" s="103"/>
      <c r="AX152" s="103"/>
      <c r="AY152" s="103"/>
    </row>
    <row r="153" spans="1:51" x14ac:dyDescent="0.2">
      <c r="A153" s="295" t="s">
        <v>160</v>
      </c>
      <c r="B153" s="255" t="s">
        <v>106</v>
      </c>
      <c r="C153" s="277">
        <v>738.94399999999996</v>
      </c>
      <c r="D153" s="311">
        <v>785.197</v>
      </c>
      <c r="E153" s="277">
        <v>775.93100000000004</v>
      </c>
      <c r="F153" s="277">
        <v>764</v>
      </c>
      <c r="G153" s="277">
        <v>712.84400000000005</v>
      </c>
      <c r="H153" s="226"/>
      <c r="J153" s="103"/>
      <c r="K153" s="103"/>
      <c r="L153" s="103"/>
      <c r="M153" s="103"/>
      <c r="N153" s="103"/>
      <c r="O153" s="103"/>
      <c r="P153" s="103"/>
      <c r="Q153" s="103"/>
      <c r="R153" s="103"/>
      <c r="S153" s="103"/>
      <c r="T153" s="103"/>
      <c r="U153" s="103"/>
      <c r="V153" s="103"/>
      <c r="W153" s="103"/>
      <c r="X153" s="103"/>
      <c r="Y153" s="103"/>
      <c r="Z153" s="103"/>
      <c r="AA153" s="103"/>
      <c r="AB153" s="103"/>
      <c r="AC153" s="103"/>
      <c r="AD153" s="103"/>
      <c r="AE153" s="103"/>
      <c r="AF153" s="103"/>
      <c r="AG153" s="103"/>
      <c r="AH153" s="103"/>
      <c r="AI153" s="103"/>
      <c r="AJ153" s="103"/>
      <c r="AK153" s="103"/>
      <c r="AL153" s="103"/>
      <c r="AM153" s="103"/>
      <c r="AN153" s="103"/>
      <c r="AO153" s="103"/>
      <c r="AP153" s="103"/>
      <c r="AQ153" s="103"/>
      <c r="AR153" s="103"/>
      <c r="AS153" s="103"/>
      <c r="AT153" s="103"/>
      <c r="AU153" s="103"/>
      <c r="AV153" s="103"/>
      <c r="AW153" s="103"/>
      <c r="AX153" s="103"/>
      <c r="AY153" s="103"/>
    </row>
    <row r="154" spans="1:51" x14ac:dyDescent="0.2">
      <c r="A154" s="295" t="s">
        <v>161</v>
      </c>
      <c r="B154" s="255" t="s">
        <v>106</v>
      </c>
      <c r="C154" s="260">
        <v>35.808</v>
      </c>
      <c r="D154" s="310">
        <v>33.895000000000003</v>
      </c>
      <c r="E154" s="260">
        <v>36.204999999999998</v>
      </c>
      <c r="F154" s="260">
        <v>38.488999999999997</v>
      </c>
      <c r="G154" s="260">
        <v>40.384999999999998</v>
      </c>
      <c r="H154" s="226"/>
      <c r="J154" s="103"/>
      <c r="K154" s="103"/>
      <c r="L154" s="103"/>
      <c r="M154" s="103"/>
      <c r="N154" s="103"/>
      <c r="O154" s="103"/>
      <c r="P154" s="103"/>
      <c r="Q154" s="103"/>
      <c r="R154" s="103"/>
      <c r="S154" s="103"/>
      <c r="T154" s="103"/>
      <c r="U154" s="103"/>
      <c r="V154" s="103"/>
      <c r="W154" s="103"/>
      <c r="X154" s="103"/>
      <c r="Y154" s="103"/>
      <c r="Z154" s="103"/>
      <c r="AA154" s="103"/>
      <c r="AB154" s="103"/>
      <c r="AC154" s="103"/>
      <c r="AD154" s="103"/>
      <c r="AE154" s="103"/>
      <c r="AF154" s="103"/>
      <c r="AG154" s="103"/>
      <c r="AH154" s="103"/>
      <c r="AI154" s="103"/>
      <c r="AJ154" s="103"/>
      <c r="AK154" s="103"/>
      <c r="AL154" s="103"/>
      <c r="AM154" s="103"/>
      <c r="AN154" s="103"/>
      <c r="AO154" s="103"/>
      <c r="AP154" s="103"/>
      <c r="AQ154" s="103"/>
      <c r="AR154" s="103"/>
      <c r="AS154" s="103"/>
      <c r="AT154" s="103"/>
      <c r="AU154" s="103"/>
      <c r="AV154" s="103"/>
      <c r="AW154" s="103"/>
      <c r="AX154" s="103"/>
      <c r="AY154" s="103"/>
    </row>
    <row r="155" spans="1:51" x14ac:dyDescent="0.2">
      <c r="A155" s="295" t="s">
        <v>343</v>
      </c>
      <c r="B155" s="255" t="s">
        <v>106</v>
      </c>
      <c r="C155" s="260">
        <v>15.954000000000001</v>
      </c>
      <c r="D155" s="310">
        <v>17.088999999999999</v>
      </c>
      <c r="E155" s="260">
        <v>17.533999999999999</v>
      </c>
      <c r="F155" s="260">
        <v>18.114000000000001</v>
      </c>
      <c r="G155" s="260">
        <v>18.856999999999999</v>
      </c>
      <c r="H155" s="226"/>
      <c r="J155" s="103"/>
      <c r="K155" s="103"/>
      <c r="L155" s="103"/>
      <c r="M155" s="103"/>
      <c r="N155" s="103"/>
      <c r="O155" s="103"/>
      <c r="P155" s="103"/>
      <c r="Q155" s="103"/>
      <c r="R155" s="103"/>
      <c r="S155" s="103"/>
      <c r="T155" s="103"/>
      <c r="U155" s="103"/>
      <c r="V155" s="103"/>
      <c r="W155" s="103"/>
      <c r="X155" s="103"/>
      <c r="Y155" s="103"/>
      <c r="Z155" s="103"/>
      <c r="AA155" s="103"/>
      <c r="AB155" s="103"/>
      <c r="AC155" s="103"/>
      <c r="AD155" s="103"/>
      <c r="AE155" s="103"/>
      <c r="AF155" s="103"/>
      <c r="AG155" s="103"/>
      <c r="AH155" s="103"/>
      <c r="AI155" s="103"/>
      <c r="AJ155" s="103"/>
      <c r="AK155" s="103"/>
      <c r="AL155" s="103"/>
      <c r="AM155" s="103"/>
      <c r="AN155" s="103"/>
      <c r="AO155" s="103"/>
      <c r="AP155" s="103"/>
      <c r="AQ155" s="103"/>
      <c r="AR155" s="103"/>
      <c r="AS155" s="103"/>
      <c r="AT155" s="103"/>
      <c r="AU155" s="103"/>
      <c r="AV155" s="103"/>
      <c r="AW155" s="103"/>
      <c r="AX155" s="103"/>
      <c r="AY155" s="103"/>
    </row>
    <row r="156" spans="1:51" x14ac:dyDescent="0.2">
      <c r="A156" s="295" t="s">
        <v>344</v>
      </c>
      <c r="B156" s="255" t="s">
        <v>106</v>
      </c>
      <c r="C156" s="260">
        <v>24.407</v>
      </c>
      <c r="D156" s="310">
        <v>25.738</v>
      </c>
      <c r="E156" s="260">
        <v>26.577999999999999</v>
      </c>
      <c r="F156" s="260">
        <v>27.905000000000001</v>
      </c>
      <c r="G156" s="260">
        <v>29.216000000000001</v>
      </c>
      <c r="H156" s="226"/>
      <c r="J156" s="103"/>
      <c r="K156" s="103"/>
      <c r="L156" s="103"/>
      <c r="M156" s="103"/>
      <c r="N156" s="103"/>
      <c r="O156" s="103"/>
      <c r="P156" s="103"/>
      <c r="Q156" s="103"/>
      <c r="R156" s="103"/>
      <c r="S156" s="103"/>
      <c r="T156" s="103"/>
      <c r="U156" s="103"/>
      <c r="V156" s="103"/>
      <c r="W156" s="103"/>
      <c r="X156" s="103"/>
      <c r="Y156" s="103"/>
      <c r="Z156" s="103"/>
      <c r="AA156" s="103"/>
      <c r="AB156" s="103"/>
      <c r="AC156" s="103"/>
      <c r="AD156" s="103"/>
      <c r="AE156" s="103"/>
      <c r="AF156" s="103"/>
      <c r="AG156" s="103"/>
      <c r="AH156" s="103"/>
      <c r="AI156" s="103"/>
      <c r="AJ156" s="103"/>
      <c r="AK156" s="103"/>
      <c r="AL156" s="103"/>
      <c r="AM156" s="103"/>
      <c r="AN156" s="103"/>
      <c r="AO156" s="103"/>
      <c r="AP156" s="103"/>
      <c r="AQ156" s="103"/>
      <c r="AR156" s="103"/>
      <c r="AS156" s="103"/>
      <c r="AT156" s="103"/>
      <c r="AU156" s="103"/>
      <c r="AV156" s="103"/>
      <c r="AW156" s="103"/>
      <c r="AX156" s="103"/>
      <c r="AY156" s="103"/>
    </row>
    <row r="157" spans="1:51" x14ac:dyDescent="0.2">
      <c r="A157" s="295" t="s">
        <v>345</v>
      </c>
      <c r="B157" s="255" t="s">
        <v>106</v>
      </c>
      <c r="C157" s="260">
        <v>19.268999999999998</v>
      </c>
      <c r="D157" s="310">
        <v>7.5309999999999997</v>
      </c>
      <c r="E157" s="260">
        <v>7.5309999999999997</v>
      </c>
      <c r="F157" s="260">
        <v>7.5309999999999997</v>
      </c>
      <c r="G157" s="260">
        <v>7.5309999999999997</v>
      </c>
      <c r="H157" s="103"/>
      <c r="J157" s="103"/>
      <c r="K157" s="103"/>
      <c r="L157" s="103"/>
      <c r="M157" s="103"/>
      <c r="N157" s="103"/>
      <c r="O157" s="103"/>
      <c r="P157" s="103"/>
      <c r="Q157" s="103"/>
      <c r="R157" s="103"/>
      <c r="S157" s="103"/>
      <c r="T157" s="103"/>
      <c r="U157" s="103"/>
      <c r="V157" s="103"/>
      <c r="W157" s="103"/>
      <c r="X157" s="103"/>
      <c r="Y157" s="103"/>
      <c r="Z157" s="103"/>
      <c r="AA157" s="103"/>
      <c r="AB157" s="103"/>
      <c r="AC157" s="103"/>
      <c r="AD157" s="103"/>
      <c r="AE157" s="103"/>
      <c r="AF157" s="103"/>
      <c r="AG157" s="103"/>
      <c r="AH157" s="103"/>
      <c r="AI157" s="103"/>
      <c r="AJ157" s="103"/>
      <c r="AK157" s="103"/>
      <c r="AL157" s="103"/>
      <c r="AM157" s="103"/>
      <c r="AN157" s="103"/>
      <c r="AO157" s="103"/>
      <c r="AP157" s="103"/>
      <c r="AQ157" s="103"/>
      <c r="AR157" s="103"/>
      <c r="AS157" s="103"/>
      <c r="AT157" s="103"/>
      <c r="AU157" s="103"/>
      <c r="AV157" s="103"/>
      <c r="AW157" s="103"/>
      <c r="AX157" s="103"/>
      <c r="AY157" s="103"/>
    </row>
    <row r="158" spans="1:51" x14ac:dyDescent="0.2">
      <c r="A158" s="295" t="s">
        <v>157</v>
      </c>
      <c r="B158" s="255" t="s">
        <v>106</v>
      </c>
      <c r="C158" s="260">
        <v>17.376999999999999</v>
      </c>
      <c r="D158" s="310">
        <v>17.141999999999999</v>
      </c>
      <c r="E158" s="260">
        <v>17.038</v>
      </c>
      <c r="F158" s="260">
        <v>17.047000000000001</v>
      </c>
      <c r="G158" s="260">
        <v>17.053999999999998</v>
      </c>
      <c r="H158" s="103"/>
      <c r="J158" s="103"/>
      <c r="K158" s="103"/>
      <c r="L158" s="103"/>
      <c r="M158" s="103"/>
      <c r="N158" s="103"/>
      <c r="O158" s="103"/>
      <c r="P158" s="103"/>
      <c r="Q158" s="103"/>
      <c r="R158" s="103"/>
      <c r="S158" s="103"/>
      <c r="T158" s="103"/>
      <c r="U158" s="103"/>
      <c r="V158" s="103"/>
      <c r="W158" s="103"/>
      <c r="X158" s="103"/>
      <c r="Y158" s="103"/>
      <c r="Z158" s="103"/>
      <c r="AA158" s="103"/>
      <c r="AB158" s="103"/>
      <c r="AC158" s="103"/>
      <c r="AD158" s="103"/>
      <c r="AE158" s="103"/>
      <c r="AF158" s="103"/>
      <c r="AG158" s="103"/>
      <c r="AH158" s="103"/>
      <c r="AI158" s="103"/>
      <c r="AJ158" s="103"/>
      <c r="AK158" s="103"/>
      <c r="AL158" s="103"/>
      <c r="AM158" s="103"/>
      <c r="AN158" s="103"/>
      <c r="AO158" s="103"/>
      <c r="AP158" s="103"/>
      <c r="AQ158" s="103"/>
      <c r="AR158" s="103"/>
      <c r="AS158" s="103"/>
      <c r="AT158" s="103"/>
      <c r="AU158" s="103"/>
      <c r="AV158" s="103"/>
      <c r="AW158" s="103"/>
      <c r="AX158" s="103"/>
      <c r="AY158" s="103"/>
    </row>
    <row r="159" spans="1:51" x14ac:dyDescent="0.2">
      <c r="A159" s="295" t="s">
        <v>158</v>
      </c>
      <c r="B159" s="255" t="s">
        <v>106</v>
      </c>
      <c r="C159" s="260">
        <v>124.36199999999999</v>
      </c>
      <c r="D159" s="310">
        <v>122.268</v>
      </c>
      <c r="E159" s="260">
        <v>121.88</v>
      </c>
      <c r="F159" s="260">
        <v>124.518</v>
      </c>
      <c r="G159" s="260">
        <v>126.208</v>
      </c>
      <c r="H159" s="103"/>
      <c r="J159" s="103"/>
      <c r="K159" s="103"/>
      <c r="L159" s="103"/>
      <c r="M159" s="103"/>
      <c r="N159" s="103"/>
      <c r="O159" s="103"/>
      <c r="P159" s="103"/>
      <c r="Q159" s="103"/>
      <c r="R159" s="103"/>
      <c r="S159" s="103"/>
      <c r="T159" s="103"/>
      <c r="U159" s="103"/>
      <c r="V159" s="103"/>
      <c r="W159" s="103"/>
      <c r="X159" s="103"/>
      <c r="Y159" s="103"/>
      <c r="Z159" s="103"/>
      <c r="AA159" s="103"/>
      <c r="AB159" s="103"/>
      <c r="AC159" s="103"/>
      <c r="AD159" s="103"/>
      <c r="AE159" s="103"/>
      <c r="AF159" s="103"/>
      <c r="AG159" s="103"/>
      <c r="AH159" s="103"/>
      <c r="AI159" s="103"/>
      <c r="AJ159" s="103"/>
      <c r="AK159" s="103"/>
      <c r="AL159" s="103"/>
      <c r="AM159" s="103"/>
      <c r="AN159" s="103"/>
      <c r="AO159" s="103"/>
      <c r="AP159" s="103"/>
      <c r="AQ159" s="103"/>
      <c r="AR159" s="103"/>
      <c r="AS159" s="103"/>
      <c r="AT159" s="103"/>
      <c r="AU159" s="103"/>
      <c r="AV159" s="103"/>
      <c r="AW159" s="103"/>
      <c r="AX159" s="103"/>
      <c r="AY159" s="103"/>
    </row>
    <row r="160" spans="1:51" x14ac:dyDescent="0.2">
      <c r="A160" s="295" t="s">
        <v>346</v>
      </c>
      <c r="B160" s="255" t="s">
        <v>106</v>
      </c>
      <c r="C160" s="260">
        <v>2.0329999999999999</v>
      </c>
      <c r="D160" s="310">
        <v>2.0680000000000001</v>
      </c>
      <c r="E160" s="260">
        <v>2.0939999999999999</v>
      </c>
      <c r="F160" s="260">
        <v>2.1360000000000001</v>
      </c>
      <c r="G160" s="260">
        <v>2.1779999999999999</v>
      </c>
      <c r="H160" s="103"/>
      <c r="J160" s="103"/>
      <c r="K160" s="103"/>
      <c r="L160" s="103"/>
      <c r="M160" s="103"/>
      <c r="N160" s="103"/>
      <c r="O160" s="103"/>
      <c r="P160" s="103"/>
      <c r="Q160" s="103"/>
      <c r="R160" s="103"/>
      <c r="S160" s="103"/>
      <c r="T160" s="103"/>
      <c r="U160" s="103"/>
      <c r="V160" s="103"/>
      <c r="W160" s="103"/>
      <c r="X160" s="103"/>
      <c r="Y160" s="103"/>
      <c r="Z160" s="103"/>
      <c r="AA160" s="103"/>
      <c r="AB160" s="103"/>
      <c r="AC160" s="103"/>
      <c r="AD160" s="103"/>
      <c r="AE160" s="103"/>
      <c r="AF160" s="103"/>
      <c r="AG160" s="103"/>
      <c r="AH160" s="103"/>
      <c r="AI160" s="103"/>
      <c r="AJ160" s="103"/>
      <c r="AK160" s="103"/>
      <c r="AL160" s="103"/>
      <c r="AM160" s="103"/>
      <c r="AN160" s="103"/>
      <c r="AO160" s="103"/>
      <c r="AP160" s="103"/>
      <c r="AQ160" s="103"/>
      <c r="AR160" s="103"/>
      <c r="AS160" s="103"/>
      <c r="AT160" s="103"/>
      <c r="AU160" s="103"/>
      <c r="AV160" s="103"/>
      <c r="AW160" s="103"/>
      <c r="AX160" s="103"/>
      <c r="AY160" s="103"/>
    </row>
    <row r="161" spans="1:51" x14ac:dyDescent="0.2">
      <c r="A161" s="159" t="s">
        <v>159</v>
      </c>
      <c r="B161" s="255"/>
      <c r="C161" s="260"/>
      <c r="D161" s="310"/>
      <c r="E161" s="260"/>
      <c r="F161" s="260"/>
      <c r="G161" s="260"/>
      <c r="H161" s="103"/>
      <c r="J161" s="103"/>
      <c r="K161" s="103"/>
      <c r="L161" s="103"/>
      <c r="M161" s="103"/>
      <c r="N161" s="103"/>
      <c r="O161" s="103"/>
      <c r="P161" s="103"/>
      <c r="Q161" s="103"/>
      <c r="R161" s="103"/>
      <c r="S161" s="103"/>
      <c r="T161" s="103"/>
      <c r="U161" s="103"/>
      <c r="V161" s="103"/>
      <c r="W161" s="103"/>
      <c r="X161" s="103"/>
      <c r="Y161" s="103"/>
      <c r="Z161" s="103"/>
      <c r="AA161" s="103"/>
      <c r="AB161" s="103"/>
      <c r="AC161" s="103"/>
      <c r="AD161" s="103"/>
      <c r="AE161" s="103"/>
      <c r="AF161" s="103"/>
      <c r="AG161" s="103"/>
      <c r="AH161" s="103"/>
      <c r="AI161" s="103"/>
      <c r="AJ161" s="103"/>
      <c r="AK161" s="103"/>
      <c r="AL161" s="103"/>
      <c r="AM161" s="103"/>
      <c r="AN161" s="103"/>
      <c r="AO161" s="103"/>
      <c r="AP161" s="103"/>
      <c r="AQ161" s="103"/>
      <c r="AR161" s="103"/>
      <c r="AS161" s="103"/>
      <c r="AT161" s="103"/>
      <c r="AU161" s="103"/>
      <c r="AV161" s="103"/>
      <c r="AW161" s="103"/>
      <c r="AX161" s="103"/>
      <c r="AY161" s="103"/>
    </row>
    <row r="162" spans="1:51" x14ac:dyDescent="0.2">
      <c r="A162" s="295" t="s">
        <v>160</v>
      </c>
      <c r="B162" s="255" t="s">
        <v>106</v>
      </c>
      <c r="C162" s="260">
        <v>35.18</v>
      </c>
      <c r="D162" s="310">
        <v>31.981000000000002</v>
      </c>
      <c r="E162" s="260">
        <v>32.018999999999998</v>
      </c>
      <c r="F162" s="260">
        <v>32.298999999999999</v>
      </c>
      <c r="G162" s="260">
        <v>32.341999999999999</v>
      </c>
      <c r="H162" s="103"/>
      <c r="J162" s="103"/>
      <c r="K162" s="103"/>
      <c r="L162" s="103"/>
      <c r="M162" s="103"/>
      <c r="N162" s="103"/>
      <c r="O162" s="103"/>
      <c r="P162" s="103"/>
      <c r="Q162" s="103"/>
      <c r="R162" s="103"/>
      <c r="S162" s="103"/>
      <c r="T162" s="103"/>
      <c r="U162" s="103"/>
      <c r="V162" s="103"/>
      <c r="W162" s="103"/>
      <c r="X162" s="103"/>
      <c r="Y162" s="103"/>
      <c r="Z162" s="103"/>
      <c r="AA162" s="103"/>
      <c r="AB162" s="103"/>
      <c r="AC162" s="103"/>
      <c r="AD162" s="103"/>
      <c r="AE162" s="103"/>
      <c r="AF162" s="103"/>
      <c r="AG162" s="103"/>
      <c r="AH162" s="103"/>
      <c r="AI162" s="103"/>
      <c r="AJ162" s="103"/>
      <c r="AK162" s="103"/>
      <c r="AL162" s="103"/>
      <c r="AM162" s="103"/>
      <c r="AN162" s="103"/>
      <c r="AO162" s="103"/>
      <c r="AP162" s="103"/>
      <c r="AQ162" s="103"/>
      <c r="AR162" s="103"/>
      <c r="AS162" s="103"/>
      <c r="AT162" s="103"/>
      <c r="AU162" s="103"/>
      <c r="AV162" s="103"/>
      <c r="AW162" s="103"/>
      <c r="AX162" s="103"/>
      <c r="AY162" s="103"/>
    </row>
    <row r="163" spans="1:51" x14ac:dyDescent="0.2">
      <c r="A163" s="295" t="s">
        <v>161</v>
      </c>
      <c r="B163" s="255" t="s">
        <v>106</v>
      </c>
      <c r="C163" s="260">
        <v>3.1949999999999998</v>
      </c>
      <c r="D163" s="310">
        <v>3.9470000000000001</v>
      </c>
      <c r="E163" s="260">
        <v>4.1619999999999999</v>
      </c>
      <c r="F163" s="260">
        <v>4.2720000000000002</v>
      </c>
      <c r="G163" s="260">
        <v>4.3819999999999997</v>
      </c>
      <c r="H163" s="103"/>
      <c r="J163" s="103"/>
      <c r="K163" s="103"/>
      <c r="L163" s="103"/>
      <c r="M163" s="103"/>
      <c r="N163" s="103"/>
      <c r="O163" s="103"/>
      <c r="P163" s="103"/>
      <c r="Q163" s="103"/>
      <c r="R163" s="103"/>
      <c r="S163" s="103"/>
      <c r="T163" s="103"/>
      <c r="U163" s="103"/>
      <c r="V163" s="103"/>
      <c r="W163" s="103"/>
      <c r="X163" s="103"/>
      <c r="Y163" s="103"/>
      <c r="Z163" s="103"/>
      <c r="AA163" s="103"/>
      <c r="AB163" s="103"/>
      <c r="AC163" s="103"/>
      <c r="AD163" s="103"/>
      <c r="AE163" s="103"/>
      <c r="AF163" s="103"/>
      <c r="AG163" s="103"/>
      <c r="AH163" s="103"/>
      <c r="AI163" s="103"/>
      <c r="AJ163" s="103"/>
      <c r="AK163" s="103"/>
      <c r="AL163" s="103"/>
      <c r="AM163" s="103"/>
      <c r="AN163" s="103"/>
      <c r="AO163" s="103"/>
      <c r="AP163" s="103"/>
      <c r="AQ163" s="103"/>
      <c r="AR163" s="103"/>
      <c r="AS163" s="103"/>
      <c r="AT163" s="103"/>
      <c r="AU163" s="103"/>
      <c r="AV163" s="103"/>
      <c r="AW163" s="103"/>
      <c r="AX163" s="103"/>
      <c r="AY163" s="103"/>
    </row>
    <row r="164" spans="1:51" x14ac:dyDescent="0.2">
      <c r="A164" s="295" t="s">
        <v>162</v>
      </c>
      <c r="B164" s="255" t="s">
        <v>106</v>
      </c>
      <c r="C164" s="260">
        <v>0.753</v>
      </c>
      <c r="D164" s="310">
        <v>0.92500000000000004</v>
      </c>
      <c r="E164" s="260">
        <v>0.97599999999999998</v>
      </c>
      <c r="F164" s="260">
        <v>1.002</v>
      </c>
      <c r="G164" s="260">
        <v>1.028</v>
      </c>
      <c r="H164" s="103"/>
      <c r="J164" s="103"/>
      <c r="K164" s="103"/>
      <c r="L164" s="103"/>
      <c r="M164" s="103"/>
      <c r="N164" s="103"/>
      <c r="O164" s="103"/>
      <c r="P164" s="103"/>
      <c r="Q164" s="103"/>
      <c r="R164" s="103"/>
      <c r="S164" s="103"/>
      <c r="T164" s="103"/>
      <c r="U164" s="103"/>
      <c r="V164" s="103"/>
      <c r="W164" s="103"/>
      <c r="X164" s="103"/>
      <c r="Y164" s="103"/>
      <c r="Z164" s="103"/>
      <c r="AA164" s="103"/>
      <c r="AB164" s="103"/>
      <c r="AC164" s="103"/>
      <c r="AD164" s="103"/>
      <c r="AE164" s="103"/>
      <c r="AF164" s="103"/>
      <c r="AG164" s="103"/>
      <c r="AH164" s="103"/>
      <c r="AI164" s="103"/>
      <c r="AJ164" s="103"/>
      <c r="AK164" s="103"/>
      <c r="AL164" s="103"/>
      <c r="AM164" s="103"/>
      <c r="AN164" s="103"/>
      <c r="AO164" s="103"/>
      <c r="AP164" s="103"/>
      <c r="AQ164" s="103"/>
      <c r="AR164" s="103"/>
      <c r="AS164" s="103"/>
      <c r="AT164" s="103"/>
      <c r="AU164" s="103"/>
      <c r="AV164" s="103"/>
      <c r="AW164" s="103"/>
      <c r="AX164" s="103"/>
      <c r="AY164" s="103"/>
    </row>
    <row r="165" spans="1:51" x14ac:dyDescent="0.2">
      <c r="A165" s="159" t="s">
        <v>163</v>
      </c>
      <c r="B165" s="255" t="s">
        <v>106</v>
      </c>
      <c r="C165" s="260">
        <v>14.878</v>
      </c>
      <c r="D165" s="310">
        <v>16.574999999999999</v>
      </c>
      <c r="E165" s="260">
        <v>15.747</v>
      </c>
      <c r="F165" s="260">
        <v>13.82</v>
      </c>
      <c r="G165" s="260">
        <v>14.75</v>
      </c>
      <c r="H165" s="103"/>
      <c r="J165" s="103"/>
      <c r="K165" s="103"/>
      <c r="L165" s="103"/>
      <c r="M165" s="103"/>
      <c r="N165" s="103"/>
      <c r="O165" s="103"/>
      <c r="P165" s="103"/>
      <c r="Q165" s="103"/>
      <c r="R165" s="103"/>
      <c r="S165" s="103"/>
      <c r="T165" s="103"/>
      <c r="U165" s="103"/>
      <c r="V165" s="103"/>
      <c r="W165" s="103"/>
      <c r="X165" s="103"/>
      <c r="Y165" s="103"/>
      <c r="Z165" s="103"/>
      <c r="AA165" s="103"/>
      <c r="AB165" s="103"/>
      <c r="AC165" s="103"/>
      <c r="AD165" s="103"/>
      <c r="AE165" s="103"/>
      <c r="AF165" s="103"/>
      <c r="AG165" s="103"/>
      <c r="AH165" s="103"/>
      <c r="AI165" s="103"/>
      <c r="AJ165" s="103"/>
      <c r="AK165" s="103"/>
      <c r="AL165" s="103"/>
      <c r="AM165" s="103"/>
      <c r="AN165" s="103"/>
      <c r="AO165" s="103"/>
      <c r="AP165" s="103"/>
      <c r="AQ165" s="103"/>
      <c r="AR165" s="103"/>
      <c r="AS165" s="103"/>
      <c r="AT165" s="103"/>
      <c r="AU165" s="103"/>
      <c r="AV165" s="103"/>
      <c r="AW165" s="103"/>
      <c r="AX165" s="103"/>
      <c r="AY165" s="103"/>
    </row>
    <row r="166" spans="1:51" x14ac:dyDescent="0.2">
      <c r="A166" s="268" t="s">
        <v>53</v>
      </c>
      <c r="B166" s="255"/>
      <c r="C166" s="260"/>
      <c r="D166" s="310"/>
      <c r="E166" s="260"/>
      <c r="F166" s="260"/>
      <c r="G166" s="260"/>
      <c r="H166" s="103"/>
      <c r="J166" s="103"/>
      <c r="K166" s="103"/>
      <c r="L166" s="103"/>
      <c r="M166" s="103"/>
      <c r="N166" s="103"/>
      <c r="O166" s="103"/>
      <c r="P166" s="103"/>
      <c r="Q166" s="103"/>
      <c r="R166" s="103"/>
      <c r="S166" s="103"/>
      <c r="T166" s="103"/>
      <c r="U166" s="103"/>
      <c r="V166" s="103"/>
      <c r="W166" s="103"/>
      <c r="X166" s="103"/>
      <c r="Y166" s="103"/>
      <c r="Z166" s="103"/>
      <c r="AA166" s="103"/>
      <c r="AB166" s="103"/>
      <c r="AC166" s="103"/>
      <c r="AD166" s="103"/>
      <c r="AE166" s="103"/>
      <c r="AF166" s="103"/>
      <c r="AG166" s="103"/>
      <c r="AH166" s="103"/>
      <c r="AI166" s="103"/>
      <c r="AJ166" s="103"/>
      <c r="AK166" s="103"/>
      <c r="AL166" s="103"/>
      <c r="AM166" s="103"/>
      <c r="AN166" s="103"/>
      <c r="AO166" s="103"/>
      <c r="AP166" s="103"/>
      <c r="AQ166" s="103"/>
      <c r="AR166" s="103"/>
      <c r="AS166" s="103"/>
      <c r="AT166" s="103"/>
      <c r="AU166" s="103"/>
      <c r="AV166" s="103"/>
      <c r="AW166" s="103"/>
      <c r="AX166" s="103"/>
      <c r="AY166" s="103"/>
    </row>
    <row r="167" spans="1:51" x14ac:dyDescent="0.2">
      <c r="A167" s="159" t="s">
        <v>347</v>
      </c>
      <c r="B167" s="255" t="s">
        <v>106</v>
      </c>
      <c r="C167" s="277" t="s">
        <v>51</v>
      </c>
      <c r="D167" s="311" t="s">
        <v>51</v>
      </c>
      <c r="E167" s="277" t="s">
        <v>51</v>
      </c>
      <c r="F167" s="277" t="s">
        <v>51</v>
      </c>
      <c r="G167" s="277" t="s">
        <v>51</v>
      </c>
      <c r="H167" s="103"/>
      <c r="J167" s="103"/>
      <c r="K167" s="103"/>
      <c r="L167" s="103"/>
      <c r="M167" s="103"/>
      <c r="N167" s="103"/>
      <c r="O167" s="103"/>
      <c r="P167" s="103"/>
      <c r="Q167" s="103"/>
      <c r="R167" s="103"/>
      <c r="S167" s="103"/>
      <c r="T167" s="103"/>
      <c r="U167" s="103"/>
      <c r="V167" s="103"/>
      <c r="W167" s="103"/>
      <c r="X167" s="103"/>
      <c r="Y167" s="103"/>
      <c r="Z167" s="103"/>
      <c r="AA167" s="103"/>
      <c r="AB167" s="103"/>
      <c r="AC167" s="103"/>
      <c r="AD167" s="103"/>
      <c r="AE167" s="103"/>
      <c r="AF167" s="103"/>
      <c r="AG167" s="103"/>
      <c r="AH167" s="103"/>
      <c r="AI167" s="103"/>
      <c r="AJ167" s="103"/>
      <c r="AK167" s="103"/>
      <c r="AL167" s="103"/>
      <c r="AM167" s="103"/>
      <c r="AN167" s="103"/>
      <c r="AO167" s="103"/>
      <c r="AP167" s="103"/>
      <c r="AQ167" s="103"/>
      <c r="AR167" s="103"/>
      <c r="AS167" s="103"/>
      <c r="AT167" s="103"/>
      <c r="AU167" s="103"/>
      <c r="AV167" s="103"/>
      <c r="AW167" s="103"/>
      <c r="AX167" s="103"/>
      <c r="AY167" s="103"/>
    </row>
    <row r="168" spans="1:51" ht="16.5" customHeight="1" x14ac:dyDescent="0.2">
      <c r="A168" s="159" t="s">
        <v>164</v>
      </c>
      <c r="B168" s="255" t="s">
        <v>332</v>
      </c>
      <c r="C168" s="277">
        <v>5.2649999999999997</v>
      </c>
      <c r="D168" s="311">
        <v>5.2649999999999997</v>
      </c>
      <c r="E168" s="277">
        <v>5.2649999999999997</v>
      </c>
      <c r="F168" s="277">
        <v>5.2649999999999997</v>
      </c>
      <c r="G168" s="277">
        <v>5.2649999999999997</v>
      </c>
      <c r="H168" s="103"/>
      <c r="J168" s="103"/>
      <c r="K168" s="103"/>
      <c r="L168" s="103"/>
      <c r="M168" s="103"/>
      <c r="N168" s="103"/>
      <c r="O168" s="103"/>
      <c r="P168" s="103"/>
      <c r="Q168" s="103"/>
      <c r="R168" s="103"/>
      <c r="S168" s="103"/>
      <c r="T168" s="103"/>
      <c r="U168" s="103"/>
      <c r="V168" s="103"/>
      <c r="W168" s="103"/>
      <c r="X168" s="103"/>
      <c r="Y168" s="103"/>
      <c r="Z168" s="103"/>
      <c r="AA168" s="103"/>
      <c r="AB168" s="103"/>
      <c r="AC168" s="103"/>
      <c r="AD168" s="103"/>
      <c r="AE168" s="103"/>
      <c r="AF168" s="103"/>
      <c r="AG168" s="103"/>
      <c r="AH168" s="103"/>
      <c r="AI168" s="103"/>
      <c r="AJ168" s="103"/>
      <c r="AK168" s="103"/>
      <c r="AL168" s="103"/>
      <c r="AM168" s="103"/>
      <c r="AN168" s="103"/>
      <c r="AO168" s="103"/>
      <c r="AP168" s="103"/>
      <c r="AQ168" s="103"/>
      <c r="AR168" s="103"/>
      <c r="AS168" s="103"/>
      <c r="AT168" s="103"/>
      <c r="AU168" s="103"/>
      <c r="AV168" s="103"/>
      <c r="AW168" s="103"/>
      <c r="AX168" s="103"/>
      <c r="AY168" s="103"/>
    </row>
    <row r="169" spans="1:51" x14ac:dyDescent="0.2">
      <c r="A169" s="159" t="s">
        <v>165</v>
      </c>
      <c r="B169" s="255" t="s">
        <v>333</v>
      </c>
      <c r="C169" s="260">
        <v>15.292999999999999</v>
      </c>
      <c r="D169" s="310">
        <v>17.751999999999999</v>
      </c>
      <c r="E169" s="260">
        <v>20.295999999999999</v>
      </c>
      <c r="F169" s="260">
        <v>19.315999999999999</v>
      </c>
      <c r="G169" s="260">
        <v>18.292999999999999</v>
      </c>
      <c r="H169" s="103"/>
      <c r="J169" s="103"/>
      <c r="K169" s="103"/>
      <c r="L169" s="103"/>
      <c r="M169" s="103"/>
      <c r="N169" s="103"/>
      <c r="O169" s="103"/>
      <c r="P169" s="103"/>
      <c r="Q169" s="103"/>
      <c r="R169" s="103"/>
      <c r="S169" s="103"/>
      <c r="T169" s="103"/>
      <c r="U169" s="103"/>
      <c r="V169" s="103"/>
      <c r="W169" s="103"/>
      <c r="X169" s="103"/>
      <c r="Y169" s="103"/>
      <c r="Z169" s="103"/>
      <c r="AA169" s="103"/>
      <c r="AB169" s="103"/>
      <c r="AC169" s="103"/>
      <c r="AD169" s="103"/>
      <c r="AE169" s="103"/>
      <c r="AF169" s="103"/>
      <c r="AG169" s="103"/>
      <c r="AH169" s="103"/>
      <c r="AI169" s="103"/>
      <c r="AJ169" s="103"/>
      <c r="AK169" s="103"/>
      <c r="AL169" s="103"/>
      <c r="AM169" s="103"/>
      <c r="AN169" s="103"/>
      <c r="AO169" s="103"/>
      <c r="AP169" s="103"/>
      <c r="AQ169" s="103"/>
      <c r="AR169" s="103"/>
      <c r="AS169" s="103"/>
      <c r="AT169" s="103"/>
      <c r="AU169" s="103"/>
      <c r="AV169" s="103"/>
      <c r="AW169" s="103"/>
      <c r="AX169" s="103"/>
      <c r="AY169" s="103"/>
    </row>
    <row r="170" spans="1:51" x14ac:dyDescent="0.2">
      <c r="A170" s="159" t="s">
        <v>243</v>
      </c>
      <c r="B170" s="255" t="s">
        <v>333</v>
      </c>
      <c r="C170" s="260">
        <v>0</v>
      </c>
      <c r="D170" s="310">
        <v>0.2</v>
      </c>
      <c r="E170" s="260">
        <v>0.2</v>
      </c>
      <c r="F170" s="260">
        <v>0.2</v>
      </c>
      <c r="G170" s="260">
        <v>0.2</v>
      </c>
      <c r="H170" s="103"/>
      <c r="J170" s="103"/>
      <c r="K170" s="103"/>
      <c r="L170" s="103"/>
      <c r="M170" s="103"/>
      <c r="N170" s="103"/>
      <c r="O170" s="103"/>
      <c r="P170" s="103"/>
      <c r="Q170" s="103"/>
      <c r="R170" s="103"/>
      <c r="S170" s="103"/>
      <c r="T170" s="103"/>
      <c r="U170" s="103"/>
      <c r="V170" s="103"/>
      <c r="W170" s="103"/>
      <c r="X170" s="103"/>
      <c r="Y170" s="103"/>
      <c r="Z170" s="103"/>
      <c r="AA170" s="103"/>
      <c r="AB170" s="103"/>
      <c r="AC170" s="103"/>
      <c r="AD170" s="103"/>
      <c r="AE170" s="103"/>
      <c r="AF170" s="103"/>
      <c r="AG170" s="103"/>
      <c r="AH170" s="103"/>
      <c r="AI170" s="103"/>
      <c r="AJ170" s="103"/>
      <c r="AK170" s="103"/>
      <c r="AL170" s="103"/>
      <c r="AM170" s="103"/>
      <c r="AN170" s="103"/>
      <c r="AO170" s="103"/>
      <c r="AP170" s="103"/>
      <c r="AQ170" s="103"/>
      <c r="AR170" s="103"/>
      <c r="AS170" s="103"/>
      <c r="AT170" s="103"/>
      <c r="AU170" s="103"/>
      <c r="AV170" s="103"/>
      <c r="AW170" s="103"/>
      <c r="AX170" s="103"/>
      <c r="AY170" s="103"/>
    </row>
    <row r="171" spans="1:51" x14ac:dyDescent="0.2">
      <c r="A171" s="268" t="s">
        <v>52</v>
      </c>
      <c r="B171" s="255"/>
      <c r="C171" s="280">
        <v>1052.7</v>
      </c>
      <c r="D171" s="312">
        <v>1087.5999999999999</v>
      </c>
      <c r="E171" s="280">
        <v>1083.5</v>
      </c>
      <c r="F171" s="280">
        <v>1075.9000000000001</v>
      </c>
      <c r="G171" s="280">
        <v>1030.5</v>
      </c>
      <c r="H171" s="103"/>
      <c r="J171" s="103"/>
      <c r="K171" s="103"/>
      <c r="L171" s="103"/>
      <c r="M171" s="103"/>
      <c r="N171" s="103"/>
      <c r="O171" s="103"/>
      <c r="P171" s="103"/>
      <c r="Q171" s="103"/>
      <c r="R171" s="103"/>
      <c r="S171" s="103"/>
      <c r="T171" s="103"/>
      <c r="U171" s="103"/>
      <c r="V171" s="103"/>
      <c r="W171" s="103"/>
      <c r="X171" s="103"/>
      <c r="Y171" s="103"/>
      <c r="Z171" s="103"/>
      <c r="AA171" s="103"/>
      <c r="AB171" s="103"/>
      <c r="AC171" s="103"/>
      <c r="AD171" s="103"/>
      <c r="AE171" s="103"/>
      <c r="AF171" s="103"/>
      <c r="AG171" s="103"/>
      <c r="AH171" s="103"/>
      <c r="AI171" s="103"/>
      <c r="AJ171" s="103"/>
      <c r="AK171" s="103"/>
      <c r="AL171" s="103"/>
      <c r="AM171" s="103"/>
      <c r="AN171" s="103"/>
      <c r="AO171" s="103"/>
      <c r="AP171" s="103"/>
      <c r="AQ171" s="103"/>
      <c r="AR171" s="103"/>
      <c r="AS171" s="103"/>
      <c r="AT171" s="103"/>
      <c r="AU171" s="103"/>
      <c r="AV171" s="103"/>
      <c r="AW171" s="103"/>
      <c r="AX171" s="103"/>
      <c r="AY171" s="103"/>
    </row>
    <row r="172" spans="1:51" x14ac:dyDescent="0.2">
      <c r="A172" s="267" t="s">
        <v>337</v>
      </c>
      <c r="B172" s="255"/>
      <c r="C172" s="291"/>
      <c r="D172" s="325"/>
      <c r="E172" s="291"/>
      <c r="F172" s="291"/>
      <c r="G172" s="291"/>
      <c r="H172" s="103"/>
      <c r="J172" s="103"/>
      <c r="K172" s="103"/>
      <c r="L172" s="103"/>
      <c r="M172" s="103"/>
      <c r="N172" s="103"/>
      <c r="O172" s="103"/>
      <c r="P172" s="103"/>
      <c r="Q172" s="103"/>
      <c r="R172" s="103"/>
      <c r="S172" s="103"/>
      <c r="T172" s="103"/>
      <c r="U172" s="103"/>
      <c r="V172" s="103"/>
      <c r="W172" s="103"/>
      <c r="X172" s="103"/>
      <c r="Y172" s="103"/>
      <c r="Z172" s="103"/>
      <c r="AA172" s="103"/>
      <c r="AB172" s="103"/>
      <c r="AC172" s="103"/>
      <c r="AD172" s="103"/>
      <c r="AE172" s="103"/>
      <c r="AF172" s="103"/>
      <c r="AG172" s="103"/>
      <c r="AH172" s="103"/>
      <c r="AI172" s="103"/>
      <c r="AJ172" s="103"/>
      <c r="AK172" s="103"/>
      <c r="AL172" s="103"/>
      <c r="AM172" s="103"/>
      <c r="AN172" s="103"/>
      <c r="AO172" s="103"/>
      <c r="AP172" s="103"/>
      <c r="AQ172" s="103"/>
      <c r="AR172" s="103"/>
      <c r="AS172" s="103"/>
      <c r="AT172" s="103"/>
      <c r="AU172" s="103"/>
      <c r="AV172" s="103"/>
      <c r="AW172" s="103"/>
      <c r="AX172" s="103"/>
      <c r="AY172" s="103"/>
    </row>
    <row r="173" spans="1:51" x14ac:dyDescent="0.2">
      <c r="A173" s="268" t="s">
        <v>53</v>
      </c>
      <c r="B173" s="255"/>
      <c r="C173" s="292"/>
      <c r="D173" s="326"/>
      <c r="E173" s="292"/>
      <c r="F173" s="292"/>
      <c r="G173" s="292"/>
      <c r="H173" s="103"/>
      <c r="J173" s="103"/>
      <c r="K173" s="103"/>
      <c r="L173" s="103"/>
      <c r="M173" s="103"/>
      <c r="N173" s="103"/>
      <c r="O173" s="103"/>
      <c r="P173" s="103"/>
      <c r="Q173" s="103"/>
      <c r="R173" s="103"/>
      <c r="S173" s="103"/>
      <c r="T173" s="103"/>
      <c r="U173" s="103"/>
      <c r="V173" s="103"/>
      <c r="W173" s="103"/>
      <c r="X173" s="103"/>
      <c r="Y173" s="103"/>
      <c r="Z173" s="103"/>
      <c r="AA173" s="103"/>
      <c r="AB173" s="103"/>
      <c r="AC173" s="103"/>
      <c r="AD173" s="103"/>
      <c r="AE173" s="103"/>
      <c r="AF173" s="103"/>
      <c r="AG173" s="103"/>
      <c r="AH173" s="103"/>
      <c r="AI173" s="103"/>
      <c r="AJ173" s="103"/>
      <c r="AK173" s="103"/>
      <c r="AL173" s="103"/>
      <c r="AM173" s="103"/>
      <c r="AN173" s="103"/>
      <c r="AO173" s="103"/>
      <c r="AP173" s="103"/>
      <c r="AQ173" s="103"/>
      <c r="AR173" s="103"/>
      <c r="AS173" s="103"/>
      <c r="AT173" s="103"/>
      <c r="AU173" s="103"/>
      <c r="AV173" s="103"/>
      <c r="AW173" s="103"/>
      <c r="AX173" s="103"/>
      <c r="AY173" s="103"/>
    </row>
    <row r="174" spans="1:51" x14ac:dyDescent="0.2">
      <c r="A174" s="275" t="s">
        <v>233</v>
      </c>
      <c r="B174" s="255" t="s">
        <v>106</v>
      </c>
      <c r="C174" s="260">
        <v>0.49099999999999999</v>
      </c>
      <c r="D174" s="310" t="s">
        <v>51</v>
      </c>
      <c r="E174" s="260">
        <v>0.56899999999999995</v>
      </c>
      <c r="F174" s="260">
        <v>0.53200000000000003</v>
      </c>
      <c r="G174" s="260">
        <v>0.85299999999999998</v>
      </c>
      <c r="H174" s="103"/>
      <c r="J174" s="103"/>
      <c r="K174" s="103"/>
      <c r="L174" s="103"/>
      <c r="M174" s="103"/>
      <c r="N174" s="103"/>
      <c r="O174" s="103"/>
      <c r="P174" s="103"/>
      <c r="Q174" s="103"/>
      <c r="R174" s="103"/>
      <c r="S174" s="103"/>
      <c r="T174" s="103"/>
      <c r="U174" s="103"/>
      <c r="V174" s="103"/>
      <c r="W174" s="103"/>
      <c r="X174" s="103"/>
      <c r="Y174" s="103"/>
      <c r="Z174" s="103"/>
      <c r="AA174" s="103"/>
      <c r="AB174" s="103"/>
      <c r="AC174" s="103"/>
      <c r="AD174" s="103"/>
      <c r="AE174" s="103"/>
      <c r="AF174" s="103"/>
      <c r="AG174" s="103"/>
      <c r="AH174" s="103"/>
      <c r="AI174" s="103"/>
      <c r="AJ174" s="103"/>
      <c r="AK174" s="103"/>
      <c r="AL174" s="103"/>
      <c r="AM174" s="103"/>
      <c r="AN174" s="103"/>
      <c r="AO174" s="103"/>
      <c r="AP174" s="103"/>
      <c r="AQ174" s="103"/>
      <c r="AR174" s="103"/>
      <c r="AS174" s="103"/>
      <c r="AT174" s="103"/>
      <c r="AU174" s="103"/>
      <c r="AV174" s="103"/>
      <c r="AW174" s="103"/>
      <c r="AX174" s="103"/>
      <c r="AY174" s="103"/>
    </row>
    <row r="175" spans="1:51" x14ac:dyDescent="0.2">
      <c r="A175" s="275" t="s">
        <v>166</v>
      </c>
      <c r="B175" s="255" t="s">
        <v>106</v>
      </c>
      <c r="C175" s="260">
        <v>14.417999999999999</v>
      </c>
      <c r="D175" s="310">
        <v>13.263</v>
      </c>
      <c r="E175" s="260">
        <v>11.491</v>
      </c>
      <c r="F175" s="260">
        <v>11.097</v>
      </c>
      <c r="G175" s="260">
        <v>9.016</v>
      </c>
      <c r="H175" s="103"/>
      <c r="J175" s="103"/>
      <c r="K175" s="103"/>
      <c r="L175" s="103"/>
      <c r="M175" s="103"/>
      <c r="N175" s="103"/>
      <c r="O175" s="103"/>
      <c r="P175" s="103"/>
      <c r="Q175" s="103"/>
      <c r="R175" s="103"/>
      <c r="S175" s="103"/>
      <c r="T175" s="103"/>
      <c r="U175" s="103"/>
      <c r="V175" s="103"/>
      <c r="W175" s="103"/>
      <c r="X175" s="103"/>
      <c r="Y175" s="103"/>
      <c r="Z175" s="103"/>
      <c r="AA175" s="103"/>
      <c r="AB175" s="103"/>
      <c r="AC175" s="103"/>
      <c r="AD175" s="103"/>
      <c r="AE175" s="103"/>
      <c r="AF175" s="103"/>
      <c r="AG175" s="103"/>
      <c r="AH175" s="103"/>
      <c r="AI175" s="103"/>
      <c r="AJ175" s="103"/>
      <c r="AK175" s="103"/>
      <c r="AL175" s="103"/>
      <c r="AM175" s="103"/>
      <c r="AN175" s="103"/>
      <c r="AO175" s="103"/>
      <c r="AP175" s="103"/>
      <c r="AQ175" s="103"/>
      <c r="AR175" s="103"/>
      <c r="AS175" s="103"/>
      <c r="AT175" s="103"/>
      <c r="AU175" s="103"/>
      <c r="AV175" s="103"/>
      <c r="AW175" s="103"/>
      <c r="AX175" s="103"/>
      <c r="AY175" s="103"/>
    </row>
    <row r="176" spans="1:51" x14ac:dyDescent="0.2">
      <c r="A176" s="275" t="s">
        <v>238</v>
      </c>
      <c r="B176" s="255" t="s">
        <v>334</v>
      </c>
      <c r="C176" s="260">
        <v>7.5949999999999998</v>
      </c>
      <c r="D176" s="310">
        <v>12.688000000000001</v>
      </c>
      <c r="E176" s="260">
        <v>3.8559999999999999</v>
      </c>
      <c r="F176" s="260">
        <v>2.181</v>
      </c>
      <c r="G176" s="260">
        <v>2.15</v>
      </c>
      <c r="H176" s="103"/>
      <c r="J176" s="103"/>
      <c r="K176" s="103"/>
      <c r="L176" s="103"/>
      <c r="M176" s="103"/>
      <c r="N176" s="103"/>
      <c r="O176" s="103"/>
      <c r="P176" s="103"/>
      <c r="Q176" s="103"/>
      <c r="R176" s="103"/>
      <c r="S176" s="103"/>
      <c r="T176" s="103"/>
      <c r="U176" s="103"/>
      <c r="V176" s="103"/>
      <c r="W176" s="103"/>
      <c r="X176" s="103"/>
      <c r="Y176" s="103"/>
      <c r="Z176" s="103"/>
      <c r="AA176" s="103"/>
      <c r="AB176" s="103"/>
      <c r="AC176" s="103"/>
      <c r="AD176" s="103"/>
      <c r="AE176" s="103"/>
      <c r="AF176" s="103"/>
      <c r="AG176" s="103"/>
      <c r="AH176" s="103"/>
      <c r="AI176" s="103"/>
      <c r="AJ176" s="103"/>
      <c r="AK176" s="103"/>
      <c r="AL176" s="103"/>
      <c r="AM176" s="103"/>
      <c r="AN176" s="103"/>
      <c r="AO176" s="103"/>
      <c r="AP176" s="103"/>
      <c r="AQ176" s="103"/>
      <c r="AR176" s="103"/>
      <c r="AS176" s="103"/>
      <c r="AT176" s="103"/>
      <c r="AU176" s="103"/>
      <c r="AV176" s="103"/>
      <c r="AW176" s="103"/>
      <c r="AX176" s="103"/>
      <c r="AY176" s="103"/>
    </row>
    <row r="177" spans="1:51" x14ac:dyDescent="0.2">
      <c r="A177" s="275" t="s">
        <v>237</v>
      </c>
      <c r="B177" s="255" t="s">
        <v>106</v>
      </c>
      <c r="C177" s="260" t="s">
        <v>51</v>
      </c>
      <c r="D177" s="310">
        <v>2</v>
      </c>
      <c r="E177" s="260" t="s">
        <v>51</v>
      </c>
      <c r="F177" s="260" t="s">
        <v>51</v>
      </c>
      <c r="G177" s="260" t="s">
        <v>51</v>
      </c>
      <c r="H177" s="103"/>
      <c r="J177" s="103"/>
      <c r="K177" s="103"/>
      <c r="L177" s="103"/>
      <c r="M177" s="103"/>
      <c r="N177" s="103"/>
      <c r="O177" s="103"/>
      <c r="P177" s="103"/>
      <c r="Q177" s="103"/>
      <c r="R177" s="103"/>
      <c r="S177" s="103"/>
      <c r="T177" s="103"/>
      <c r="U177" s="103"/>
      <c r="V177" s="103"/>
      <c r="W177" s="103"/>
      <c r="X177" s="103"/>
      <c r="Y177" s="103"/>
      <c r="Z177" s="103"/>
      <c r="AA177" s="103"/>
      <c r="AB177" s="103"/>
      <c r="AC177" s="103"/>
      <c r="AD177" s="103"/>
      <c r="AE177" s="103"/>
      <c r="AF177" s="103"/>
      <c r="AG177" s="103"/>
      <c r="AH177" s="103"/>
      <c r="AI177" s="103"/>
      <c r="AJ177" s="103"/>
      <c r="AK177" s="103"/>
      <c r="AL177" s="103"/>
      <c r="AM177" s="103"/>
      <c r="AN177" s="103"/>
      <c r="AO177" s="103"/>
      <c r="AP177" s="103"/>
      <c r="AQ177" s="103"/>
      <c r="AR177" s="103"/>
      <c r="AS177" s="103"/>
      <c r="AT177" s="103"/>
      <c r="AU177" s="103"/>
      <c r="AV177" s="103"/>
      <c r="AW177" s="103"/>
      <c r="AX177" s="103"/>
      <c r="AY177" s="103"/>
    </row>
    <row r="178" spans="1:51" x14ac:dyDescent="0.2">
      <c r="A178" s="275" t="s">
        <v>232</v>
      </c>
      <c r="B178" s="255" t="s">
        <v>106</v>
      </c>
      <c r="C178" s="260">
        <v>78.638000000000005</v>
      </c>
      <c r="D178" s="310">
        <v>115.501</v>
      </c>
      <c r="E178" s="260">
        <v>119.315</v>
      </c>
      <c r="F178" s="260">
        <v>122.57299999999999</v>
      </c>
      <c r="G178" s="260">
        <v>122.57299999999999</v>
      </c>
      <c r="H178" s="103"/>
      <c r="J178" s="103"/>
      <c r="K178" s="103"/>
      <c r="L178" s="103"/>
      <c r="M178" s="103"/>
      <c r="N178" s="103"/>
      <c r="O178" s="103"/>
      <c r="P178" s="103"/>
      <c r="Q178" s="103"/>
      <c r="R178" s="103"/>
      <c r="S178" s="103"/>
      <c r="T178" s="103"/>
      <c r="U178" s="103"/>
      <c r="V178" s="103"/>
      <c r="W178" s="103"/>
      <c r="X178" s="103"/>
      <c r="Y178" s="103"/>
      <c r="Z178" s="103"/>
      <c r="AA178" s="103"/>
      <c r="AB178" s="103"/>
      <c r="AC178" s="103"/>
      <c r="AD178" s="103"/>
      <c r="AE178" s="103"/>
      <c r="AF178" s="103"/>
      <c r="AG178" s="103"/>
      <c r="AH178" s="103"/>
      <c r="AI178" s="103"/>
      <c r="AJ178" s="103"/>
      <c r="AK178" s="103"/>
      <c r="AL178" s="103"/>
      <c r="AM178" s="103"/>
      <c r="AN178" s="103"/>
      <c r="AO178" s="103"/>
      <c r="AP178" s="103"/>
      <c r="AQ178" s="103"/>
      <c r="AR178" s="103"/>
      <c r="AS178" s="103"/>
      <c r="AT178" s="103"/>
      <c r="AU178" s="103"/>
      <c r="AV178" s="103"/>
      <c r="AW178" s="103"/>
      <c r="AX178" s="103"/>
      <c r="AY178" s="103"/>
    </row>
    <row r="179" spans="1:51" x14ac:dyDescent="0.2">
      <c r="A179" s="275" t="s">
        <v>234</v>
      </c>
      <c r="B179" s="255" t="s">
        <v>106</v>
      </c>
      <c r="C179" s="260" t="s">
        <v>51</v>
      </c>
      <c r="D179" s="310">
        <v>123.303</v>
      </c>
      <c r="E179" s="260">
        <v>74.251000000000005</v>
      </c>
      <c r="F179" s="260">
        <v>19.611000000000001</v>
      </c>
      <c r="G179" s="260">
        <v>4.88</v>
      </c>
      <c r="H179" s="103"/>
      <c r="J179" s="103"/>
      <c r="K179" s="103"/>
      <c r="L179" s="103"/>
      <c r="M179" s="103"/>
      <c r="N179" s="103"/>
      <c r="O179" s="103"/>
      <c r="P179" s="103"/>
      <c r="Q179" s="103"/>
      <c r="R179" s="103"/>
      <c r="S179" s="103"/>
      <c r="T179" s="103"/>
      <c r="U179" s="103"/>
      <c r="V179" s="103"/>
      <c r="W179" s="103"/>
      <c r="X179" s="103"/>
      <c r="Y179" s="103"/>
      <c r="Z179" s="103"/>
      <c r="AA179" s="103"/>
      <c r="AB179" s="103"/>
      <c r="AC179" s="103"/>
      <c r="AD179" s="103"/>
      <c r="AE179" s="103"/>
      <c r="AF179" s="103"/>
      <c r="AG179" s="103"/>
      <c r="AH179" s="103"/>
      <c r="AI179" s="103"/>
      <c r="AJ179" s="103"/>
      <c r="AK179" s="103"/>
      <c r="AL179" s="103"/>
      <c r="AM179" s="103"/>
      <c r="AN179" s="103"/>
      <c r="AO179" s="103"/>
      <c r="AP179" s="103"/>
      <c r="AQ179" s="103"/>
      <c r="AR179" s="103"/>
      <c r="AS179" s="103"/>
      <c r="AT179" s="103"/>
      <c r="AU179" s="103"/>
      <c r="AV179" s="103"/>
      <c r="AW179" s="103"/>
      <c r="AX179" s="103"/>
      <c r="AY179" s="103"/>
    </row>
    <row r="180" spans="1:51" x14ac:dyDescent="0.2">
      <c r="A180" s="275" t="s">
        <v>235</v>
      </c>
      <c r="B180" s="255" t="s">
        <v>106</v>
      </c>
      <c r="C180" s="260" t="s">
        <v>51</v>
      </c>
      <c r="D180" s="310">
        <v>22.388000000000002</v>
      </c>
      <c r="E180" s="260">
        <v>44.106000000000002</v>
      </c>
      <c r="F180" s="260">
        <v>31.216000000000001</v>
      </c>
      <c r="G180" s="260">
        <v>59.475000000000001</v>
      </c>
      <c r="H180" s="103"/>
      <c r="J180" s="103"/>
      <c r="K180" s="103"/>
      <c r="L180" s="103"/>
      <c r="M180" s="103"/>
      <c r="N180" s="103"/>
      <c r="O180" s="103"/>
      <c r="P180" s="103"/>
      <c r="Q180" s="103"/>
      <c r="R180" s="103"/>
      <c r="S180" s="103"/>
      <c r="T180" s="103"/>
      <c r="U180" s="103"/>
      <c r="V180" s="103"/>
      <c r="W180" s="103"/>
      <c r="X180" s="103"/>
      <c r="Y180" s="103"/>
      <c r="Z180" s="103"/>
      <c r="AA180" s="103"/>
      <c r="AB180" s="103"/>
      <c r="AC180" s="103"/>
      <c r="AD180" s="103"/>
      <c r="AE180" s="103"/>
      <c r="AF180" s="103"/>
      <c r="AG180" s="103"/>
      <c r="AH180" s="103"/>
      <c r="AI180" s="103"/>
      <c r="AJ180" s="103"/>
      <c r="AK180" s="103"/>
      <c r="AL180" s="103"/>
      <c r="AM180" s="103"/>
      <c r="AN180" s="103"/>
      <c r="AO180" s="103"/>
      <c r="AP180" s="103"/>
      <c r="AQ180" s="103"/>
      <c r="AR180" s="103"/>
      <c r="AS180" s="103"/>
      <c r="AT180" s="103"/>
      <c r="AU180" s="103"/>
      <c r="AV180" s="103"/>
      <c r="AW180" s="103"/>
      <c r="AX180" s="103"/>
      <c r="AY180" s="103"/>
    </row>
    <row r="181" spans="1:51" x14ac:dyDescent="0.2">
      <c r="A181" s="159" t="s">
        <v>231</v>
      </c>
      <c r="B181" s="255" t="s">
        <v>106</v>
      </c>
      <c r="C181" s="260">
        <v>82.992999999999995</v>
      </c>
      <c r="D181" s="310" t="s">
        <v>51</v>
      </c>
      <c r="E181" s="260">
        <v>17.548999999999999</v>
      </c>
      <c r="F181" s="260">
        <v>27.37</v>
      </c>
      <c r="G181" s="260">
        <v>4.6589999999999998</v>
      </c>
      <c r="H181" s="103"/>
      <c r="J181" s="103"/>
      <c r="K181" s="103"/>
      <c r="L181" s="103"/>
      <c r="M181" s="103"/>
      <c r="N181" s="103"/>
      <c r="O181" s="103"/>
      <c r="P181" s="103"/>
      <c r="Q181" s="103"/>
      <c r="R181" s="103"/>
      <c r="S181" s="103"/>
      <c r="T181" s="103"/>
      <c r="U181" s="103"/>
      <c r="V181" s="103"/>
      <c r="W181" s="103"/>
      <c r="X181" s="103"/>
      <c r="Y181" s="103"/>
      <c r="Z181" s="103"/>
      <c r="AA181" s="103"/>
      <c r="AB181" s="103"/>
      <c r="AC181" s="103"/>
      <c r="AD181" s="103"/>
      <c r="AE181" s="103"/>
      <c r="AF181" s="103"/>
      <c r="AG181" s="103"/>
      <c r="AH181" s="103"/>
      <c r="AI181" s="103"/>
      <c r="AJ181" s="103"/>
      <c r="AK181" s="103"/>
      <c r="AL181" s="103"/>
      <c r="AM181" s="103"/>
      <c r="AN181" s="103"/>
      <c r="AO181" s="103"/>
      <c r="AP181" s="103"/>
      <c r="AQ181" s="103"/>
      <c r="AR181" s="103"/>
      <c r="AS181" s="103"/>
      <c r="AT181" s="103"/>
      <c r="AU181" s="103"/>
      <c r="AV181" s="103"/>
      <c r="AW181" s="103"/>
      <c r="AX181" s="103"/>
      <c r="AY181" s="103"/>
    </row>
    <row r="182" spans="1:51" x14ac:dyDescent="0.2">
      <c r="A182" s="275" t="s">
        <v>236</v>
      </c>
      <c r="B182" s="255" t="s">
        <v>106</v>
      </c>
      <c r="C182" s="260" t="s">
        <v>51</v>
      </c>
      <c r="D182" s="310">
        <v>1.1000000000000001</v>
      </c>
      <c r="E182" s="260">
        <v>2.2000000000000002</v>
      </c>
      <c r="F182" s="260">
        <v>2.2000000000000002</v>
      </c>
      <c r="G182" s="260">
        <v>2.2000000000000002</v>
      </c>
      <c r="H182" s="103"/>
      <c r="J182" s="103"/>
      <c r="K182" s="103"/>
      <c r="L182" s="103"/>
      <c r="M182" s="103"/>
      <c r="N182" s="103"/>
      <c r="O182" s="103"/>
      <c r="P182" s="103"/>
      <c r="Q182" s="103"/>
      <c r="R182" s="103"/>
      <c r="S182" s="103"/>
      <c r="T182" s="103"/>
      <c r="U182" s="103"/>
      <c r="V182" s="103"/>
      <c r="W182" s="103"/>
      <c r="X182" s="103"/>
      <c r="Y182" s="103"/>
      <c r="Z182" s="103"/>
      <c r="AA182" s="103"/>
      <c r="AB182" s="103"/>
      <c r="AC182" s="103"/>
      <c r="AD182" s="103"/>
      <c r="AE182" s="103"/>
      <c r="AF182" s="103"/>
      <c r="AG182" s="103"/>
      <c r="AH182" s="103"/>
      <c r="AI182" s="103"/>
      <c r="AJ182" s="103"/>
      <c r="AK182" s="103"/>
      <c r="AL182" s="103"/>
      <c r="AM182" s="103"/>
      <c r="AN182" s="103"/>
      <c r="AO182" s="103"/>
      <c r="AP182" s="103"/>
      <c r="AQ182" s="103"/>
      <c r="AR182" s="103"/>
      <c r="AS182" s="103"/>
      <c r="AT182" s="103"/>
      <c r="AU182" s="103"/>
      <c r="AV182" s="103"/>
      <c r="AW182" s="103"/>
      <c r="AX182" s="103"/>
      <c r="AY182" s="103"/>
    </row>
    <row r="183" spans="1:51" x14ac:dyDescent="0.2">
      <c r="A183" s="275" t="s">
        <v>239</v>
      </c>
      <c r="B183" s="255" t="s">
        <v>239</v>
      </c>
      <c r="C183" s="260">
        <v>6.68</v>
      </c>
      <c r="D183" s="310">
        <v>13.109</v>
      </c>
      <c r="E183" s="260">
        <v>1.7359999999999998</v>
      </c>
      <c r="F183" s="260">
        <v>1.7239999999999998</v>
      </c>
      <c r="G183" s="260">
        <v>1.6350000000000002</v>
      </c>
      <c r="H183" s="103"/>
      <c r="J183" s="103"/>
      <c r="K183" s="103"/>
      <c r="L183" s="103"/>
      <c r="M183" s="103"/>
      <c r="N183" s="103"/>
      <c r="O183" s="103"/>
      <c r="P183" s="103"/>
      <c r="Q183" s="103"/>
      <c r="R183" s="103"/>
      <c r="S183" s="103"/>
      <c r="T183" s="103"/>
      <c r="U183" s="103"/>
      <c r="V183" s="103"/>
      <c r="W183" s="103"/>
      <c r="X183" s="103"/>
      <c r="Y183" s="103"/>
      <c r="Z183" s="103"/>
      <c r="AA183" s="103"/>
      <c r="AB183" s="103"/>
      <c r="AC183" s="103"/>
      <c r="AD183" s="103"/>
      <c r="AE183" s="103"/>
      <c r="AF183" s="103"/>
      <c r="AG183" s="103"/>
      <c r="AH183" s="103"/>
      <c r="AI183" s="103"/>
      <c r="AJ183" s="103"/>
      <c r="AK183" s="103"/>
      <c r="AL183" s="103"/>
      <c r="AM183" s="103"/>
      <c r="AN183" s="103"/>
      <c r="AO183" s="103"/>
      <c r="AP183" s="103"/>
      <c r="AQ183" s="103"/>
      <c r="AR183" s="103"/>
      <c r="AS183" s="103"/>
      <c r="AT183" s="103"/>
      <c r="AU183" s="103"/>
      <c r="AV183" s="103"/>
      <c r="AW183" s="103"/>
      <c r="AX183" s="103"/>
      <c r="AY183" s="103"/>
    </row>
    <row r="184" spans="1:51" x14ac:dyDescent="0.2">
      <c r="A184" s="276" t="s">
        <v>52</v>
      </c>
      <c r="B184" s="255"/>
      <c r="C184" s="280">
        <v>190.8</v>
      </c>
      <c r="D184" s="312">
        <v>303.39999999999998</v>
      </c>
      <c r="E184" s="280">
        <v>275.10000000000002</v>
      </c>
      <c r="F184" s="280">
        <v>218.5</v>
      </c>
      <c r="G184" s="280">
        <v>207.4</v>
      </c>
      <c r="H184" s="103"/>
      <c r="J184" s="103"/>
      <c r="K184" s="103"/>
      <c r="L184" s="103"/>
      <c r="M184" s="103"/>
      <c r="N184" s="103"/>
      <c r="O184" s="103"/>
      <c r="P184" s="103"/>
      <c r="Q184" s="103"/>
      <c r="R184" s="103"/>
      <c r="S184" s="103"/>
      <c r="T184" s="103"/>
      <c r="U184" s="103"/>
      <c r="V184" s="103"/>
      <c r="W184" s="103"/>
      <c r="X184" s="103"/>
      <c r="Y184" s="103"/>
      <c r="Z184" s="103"/>
      <c r="AA184" s="103"/>
      <c r="AB184" s="103"/>
      <c r="AC184" s="103"/>
      <c r="AD184" s="103"/>
      <c r="AE184" s="103"/>
      <c r="AF184" s="103"/>
      <c r="AG184" s="103"/>
      <c r="AH184" s="103"/>
      <c r="AI184" s="103"/>
      <c r="AJ184" s="103"/>
      <c r="AK184" s="103"/>
      <c r="AL184" s="103"/>
      <c r="AM184" s="103"/>
      <c r="AN184" s="103"/>
      <c r="AO184" s="103"/>
      <c r="AP184" s="103"/>
      <c r="AQ184" s="103"/>
      <c r="AR184" s="103"/>
      <c r="AS184" s="103"/>
      <c r="AT184" s="103"/>
      <c r="AU184" s="103"/>
      <c r="AV184" s="103"/>
      <c r="AW184" s="103"/>
      <c r="AX184" s="103"/>
      <c r="AY184" s="103"/>
    </row>
    <row r="185" spans="1:51" x14ac:dyDescent="0.2">
      <c r="A185" s="267"/>
      <c r="B185" s="255"/>
      <c r="C185" s="278"/>
      <c r="D185" s="327"/>
      <c r="E185" s="278"/>
      <c r="F185" s="278"/>
      <c r="G185" s="278"/>
      <c r="H185" s="103"/>
      <c r="J185" s="103"/>
      <c r="K185" s="103"/>
      <c r="L185" s="103"/>
      <c r="M185" s="103"/>
      <c r="N185" s="103"/>
      <c r="O185" s="103"/>
      <c r="P185" s="103"/>
      <c r="Q185" s="103"/>
      <c r="R185" s="103"/>
      <c r="S185" s="103"/>
      <c r="T185" s="103"/>
      <c r="U185" s="103"/>
      <c r="V185" s="103"/>
      <c r="W185" s="103"/>
      <c r="X185" s="103"/>
      <c r="Y185" s="103"/>
      <c r="Z185" s="103"/>
      <c r="AA185" s="103"/>
      <c r="AB185" s="103"/>
      <c r="AC185" s="103"/>
      <c r="AD185" s="103"/>
      <c r="AE185" s="103"/>
      <c r="AF185" s="103"/>
      <c r="AG185" s="103"/>
      <c r="AH185" s="103"/>
      <c r="AI185" s="103"/>
      <c r="AJ185" s="103"/>
      <c r="AK185" s="103"/>
      <c r="AL185" s="103"/>
      <c r="AM185" s="103"/>
      <c r="AN185" s="103"/>
      <c r="AO185" s="103"/>
      <c r="AP185" s="103"/>
      <c r="AQ185" s="103"/>
      <c r="AR185" s="103"/>
      <c r="AS185" s="103"/>
      <c r="AT185" s="103"/>
      <c r="AU185" s="103"/>
      <c r="AV185" s="103"/>
      <c r="AW185" s="103"/>
      <c r="AX185" s="103"/>
      <c r="AY185" s="103"/>
    </row>
    <row r="186" spans="1:51" x14ac:dyDescent="0.2">
      <c r="A186" s="267" t="s">
        <v>92</v>
      </c>
      <c r="B186" s="255"/>
      <c r="C186" s="293">
        <v>3247.5</v>
      </c>
      <c r="D186" s="328">
        <v>2756.1</v>
      </c>
      <c r="E186" s="293">
        <v>2523.6</v>
      </c>
      <c r="F186" s="293">
        <v>2388.4</v>
      </c>
      <c r="G186" s="293">
        <v>2303.8000000000002</v>
      </c>
      <c r="H186" s="226"/>
      <c r="J186" s="103"/>
      <c r="K186" s="103"/>
      <c r="L186" s="103"/>
      <c r="M186" s="103"/>
      <c r="N186" s="103"/>
      <c r="O186" s="103"/>
      <c r="P186" s="103"/>
      <c r="Q186" s="103"/>
      <c r="R186" s="103"/>
      <c r="S186" s="103"/>
      <c r="T186" s="103"/>
      <c r="U186" s="103"/>
      <c r="V186" s="103"/>
      <c r="W186" s="103"/>
      <c r="X186" s="103"/>
      <c r="Y186" s="103"/>
      <c r="Z186" s="103"/>
      <c r="AA186" s="103"/>
      <c r="AB186" s="103"/>
      <c r="AC186" s="103"/>
      <c r="AD186" s="103"/>
      <c r="AE186" s="103"/>
      <c r="AF186" s="103"/>
      <c r="AG186" s="103"/>
      <c r="AH186" s="103"/>
      <c r="AI186" s="103"/>
      <c r="AJ186" s="103"/>
      <c r="AK186" s="103"/>
      <c r="AL186" s="103"/>
      <c r="AM186" s="103"/>
      <c r="AN186" s="103"/>
      <c r="AO186" s="103"/>
      <c r="AP186" s="103"/>
      <c r="AQ186" s="103"/>
      <c r="AR186" s="103"/>
      <c r="AS186" s="103"/>
      <c r="AT186" s="103"/>
      <c r="AU186" s="103"/>
      <c r="AV186" s="103"/>
      <c r="AW186" s="103"/>
      <c r="AX186" s="103"/>
      <c r="AY186" s="103"/>
    </row>
    <row r="187" spans="1:51" x14ac:dyDescent="0.2">
      <c r="A187" s="103"/>
      <c r="B187" s="103"/>
      <c r="C187" s="281"/>
      <c r="D187" s="281"/>
      <c r="E187" s="281"/>
      <c r="F187" s="281"/>
      <c r="G187" s="281"/>
      <c r="H187" s="103"/>
    </row>
    <row r="188" spans="1:51" ht="21.75" customHeight="1" x14ac:dyDescent="0.2">
      <c r="A188" s="329"/>
      <c r="B188" s="329"/>
      <c r="C188" s="329"/>
      <c r="D188" s="329"/>
      <c r="E188" s="329"/>
      <c r="F188" s="329"/>
      <c r="G188" s="329"/>
      <c r="H188" s="228"/>
    </row>
    <row r="189" spans="1:51" x14ac:dyDescent="0.2">
      <c r="A189" s="301" t="s">
        <v>356</v>
      </c>
      <c r="B189" s="329"/>
      <c r="C189" s="329"/>
      <c r="D189" s="329"/>
      <c r="E189" s="329"/>
      <c r="F189" s="329"/>
      <c r="G189" s="329"/>
      <c r="H189" s="228"/>
    </row>
    <row r="190" spans="1:51" x14ac:dyDescent="0.2">
      <c r="A190" s="301" t="s">
        <v>357</v>
      </c>
      <c r="B190" s="329"/>
      <c r="C190" s="329"/>
      <c r="D190" s="329"/>
      <c r="E190" s="329"/>
      <c r="F190" s="329"/>
      <c r="G190" s="329"/>
      <c r="H190" s="229"/>
    </row>
    <row r="191" spans="1:51" x14ac:dyDescent="0.2">
      <c r="A191" s="301" t="s">
        <v>358</v>
      </c>
      <c r="B191" s="228"/>
      <c r="C191" s="228"/>
      <c r="D191" s="228"/>
      <c r="E191" s="228"/>
      <c r="F191" s="228"/>
      <c r="G191" s="228"/>
      <c r="H191" s="228"/>
    </row>
    <row r="192" spans="1:51" x14ac:dyDescent="0.2">
      <c r="A192" s="301" t="s">
        <v>359</v>
      </c>
      <c r="B192" s="228"/>
      <c r="C192" s="228"/>
      <c r="D192" s="228"/>
      <c r="E192" s="228"/>
      <c r="F192" s="228"/>
      <c r="G192" s="228"/>
      <c r="H192" s="228"/>
    </row>
    <row r="193" spans="1:8" x14ac:dyDescent="0.2">
      <c r="A193" s="301" t="s">
        <v>360</v>
      </c>
      <c r="B193" s="228"/>
      <c r="C193" s="228"/>
      <c r="D193" s="228"/>
      <c r="E193" s="228"/>
      <c r="F193" s="228"/>
      <c r="G193" s="228"/>
      <c r="H193" s="228"/>
    </row>
    <row r="194" spans="1:8" x14ac:dyDescent="0.2">
      <c r="A194" s="301" t="s">
        <v>361</v>
      </c>
      <c r="B194" s="228"/>
      <c r="C194" s="228"/>
      <c r="D194" s="228"/>
      <c r="E194" s="228"/>
      <c r="F194" s="228"/>
      <c r="G194" s="228"/>
      <c r="H194" s="228"/>
    </row>
    <row r="195" spans="1:8" x14ac:dyDescent="0.2">
      <c r="A195" s="301" t="s">
        <v>367</v>
      </c>
      <c r="B195" s="228"/>
      <c r="C195" s="228"/>
      <c r="D195" s="228"/>
      <c r="E195" s="228"/>
      <c r="F195" s="228"/>
      <c r="G195" s="228"/>
      <c r="H195" s="228"/>
    </row>
    <row r="196" spans="1:8" x14ac:dyDescent="0.2">
      <c r="A196" s="301" t="s">
        <v>362</v>
      </c>
      <c r="B196" s="228"/>
      <c r="C196" s="228"/>
      <c r="D196" s="228"/>
      <c r="E196" s="228"/>
      <c r="F196" s="228"/>
      <c r="G196" s="228"/>
      <c r="H196" s="228"/>
    </row>
    <row r="197" spans="1:8" x14ac:dyDescent="0.2">
      <c r="A197" s="301" t="s">
        <v>363</v>
      </c>
      <c r="B197" s="228"/>
      <c r="C197" s="228"/>
      <c r="D197" s="228"/>
      <c r="E197" s="228"/>
      <c r="F197" s="228"/>
      <c r="G197" s="228"/>
      <c r="H197" s="228"/>
    </row>
    <row r="198" spans="1:8" x14ac:dyDescent="0.2">
      <c r="A198" s="301" t="s">
        <v>364</v>
      </c>
      <c r="B198" s="330"/>
      <c r="C198" s="330"/>
      <c r="D198" s="330"/>
      <c r="E198" s="330"/>
      <c r="F198" s="330"/>
      <c r="G198" s="330"/>
      <c r="H198" s="330"/>
    </row>
    <row r="199" spans="1:8" x14ac:dyDescent="0.2">
      <c r="A199" s="301" t="s">
        <v>365</v>
      </c>
      <c r="B199" s="228"/>
      <c r="C199" s="228"/>
      <c r="D199" s="228"/>
      <c r="E199" s="228"/>
      <c r="F199" s="228"/>
      <c r="G199" s="228"/>
      <c r="H199" s="228"/>
    </row>
    <row r="200" spans="1:8" x14ac:dyDescent="0.2">
      <c r="A200" s="301" t="s">
        <v>366</v>
      </c>
    </row>
    <row r="201" spans="1:8" x14ac:dyDescent="0.2">
      <c r="A201" s="331"/>
      <c r="B201" s="225"/>
      <c r="C201" s="281"/>
      <c r="D201" s="281"/>
      <c r="E201" s="281"/>
      <c r="F201" s="281"/>
      <c r="G201" s="281"/>
      <c r="H201" s="230"/>
    </row>
    <row r="202" spans="1:8" x14ac:dyDescent="0.2">
      <c r="A202" s="301" t="s">
        <v>67</v>
      </c>
    </row>
  </sheetData>
  <mergeCells count="2">
    <mergeCell ref="A2:G2"/>
    <mergeCell ref="A3:A5"/>
  </mergeCells>
  <conditionalFormatting sqref="C82:G83 C185:G185">
    <cfRule type="cellIs" dxfId="1" priority="35" operator="equal">
      <formula>"YES"</formula>
    </cfRule>
    <cfRule type="cellIs" dxfId="0" priority="36" operator="equal">
      <formula>"NO"</formula>
    </cfRule>
  </conditionalFormatting>
  <pageMargins left="0.70866141732283472" right="0.70866141732283472" top="0.74803149606299213" bottom="0.74803149606299213" header="0.31496062992125984" footer="0.31496062992125984"/>
  <pageSetup paperSize="8" fitToWidth="0" fitToHeight="0" orientation="landscape" r:id="rId1"/>
  <rowBreaks count="2" manualBreakCount="2">
    <brk id="72" max="16383" man="1"/>
    <brk id="171"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B123C7-5A3E-4212-9F7F-4226183F7C02}">
  <dimension ref="A1:F41"/>
  <sheetViews>
    <sheetView showGridLines="0" zoomScaleNormal="100" workbookViewId="0"/>
  </sheetViews>
  <sheetFormatPr defaultRowHeight="14.25" x14ac:dyDescent="0.2"/>
  <cols>
    <col min="1" max="1" width="38.625" customWidth="1"/>
    <col min="2" max="5" width="7.625" customWidth="1"/>
  </cols>
  <sheetData>
    <row r="1" spans="1:6" x14ac:dyDescent="0.2">
      <c r="A1" s="101" t="s">
        <v>293</v>
      </c>
      <c r="D1" s="5"/>
      <c r="E1" s="5"/>
    </row>
    <row r="2" spans="1:6" x14ac:dyDescent="0.2">
      <c r="A2" s="347" t="s">
        <v>292</v>
      </c>
      <c r="B2" s="347"/>
      <c r="C2" s="347"/>
      <c r="D2" s="347"/>
      <c r="E2" s="347"/>
    </row>
    <row r="3" spans="1:6" ht="15" x14ac:dyDescent="0.2">
      <c r="A3" s="353"/>
      <c r="B3" s="157" t="s">
        <v>40</v>
      </c>
      <c r="C3" s="237"/>
      <c r="D3" s="237"/>
      <c r="E3" s="238" t="s">
        <v>41</v>
      </c>
    </row>
    <row r="4" spans="1:6" x14ac:dyDescent="0.2">
      <c r="A4" s="354"/>
      <c r="B4" s="121" t="s">
        <v>280</v>
      </c>
      <c r="C4" s="121" t="s">
        <v>281</v>
      </c>
      <c r="D4" s="121" t="s">
        <v>282</v>
      </c>
      <c r="E4" s="156" t="s">
        <v>280</v>
      </c>
    </row>
    <row r="5" spans="1:6" x14ac:dyDescent="0.2">
      <c r="A5" s="127" t="s">
        <v>291</v>
      </c>
      <c r="B5" s="121"/>
      <c r="C5" s="121"/>
      <c r="D5" s="121"/>
      <c r="E5" s="156"/>
    </row>
    <row r="6" spans="1:6" x14ac:dyDescent="0.2">
      <c r="A6" s="125" t="s">
        <v>283</v>
      </c>
      <c r="B6" s="139">
        <v>384.84</v>
      </c>
      <c r="C6" s="136">
        <v>4</v>
      </c>
      <c r="D6" s="135">
        <v>14.72</v>
      </c>
      <c r="E6" s="198">
        <v>399.56</v>
      </c>
      <c r="F6" s="131"/>
    </row>
    <row r="7" spans="1:6" x14ac:dyDescent="0.2">
      <c r="A7" s="125" t="s">
        <v>284</v>
      </c>
      <c r="B7" s="139">
        <v>10.3</v>
      </c>
      <c r="C7" s="136" t="s">
        <v>51</v>
      </c>
      <c r="D7" s="135" t="s">
        <v>51</v>
      </c>
      <c r="E7" s="198">
        <v>10.3</v>
      </c>
      <c r="F7" s="131"/>
    </row>
    <row r="8" spans="1:6" x14ac:dyDescent="0.2">
      <c r="A8" s="125" t="s">
        <v>285</v>
      </c>
      <c r="B8" s="139">
        <v>88.1</v>
      </c>
      <c r="C8" s="136" t="s">
        <v>51</v>
      </c>
      <c r="D8" s="135" t="s">
        <v>51</v>
      </c>
      <c r="E8" s="198">
        <v>88.1</v>
      </c>
      <c r="F8" s="131"/>
    </row>
    <row r="9" spans="1:6" x14ac:dyDescent="0.2">
      <c r="A9" s="125" t="s">
        <v>290</v>
      </c>
      <c r="B9" s="139">
        <v>403.9</v>
      </c>
      <c r="C9" s="136">
        <v>3</v>
      </c>
      <c r="D9" s="135">
        <v>12.1</v>
      </c>
      <c r="E9" s="198">
        <v>416</v>
      </c>
      <c r="F9" s="131"/>
    </row>
    <row r="10" spans="1:6" x14ac:dyDescent="0.2">
      <c r="A10" s="138" t="s">
        <v>92</v>
      </c>
      <c r="B10" s="137">
        <v>887.17</v>
      </c>
      <c r="C10" s="141">
        <v>3</v>
      </c>
      <c r="D10" s="140">
        <v>26.82</v>
      </c>
      <c r="E10" s="199">
        <v>913.96</v>
      </c>
      <c r="F10" s="131"/>
    </row>
    <row r="11" spans="1:6" ht="6.95" customHeight="1" x14ac:dyDescent="0.2">
      <c r="A11" s="138"/>
      <c r="B11" s="137"/>
      <c r="C11" s="141"/>
      <c r="D11" s="140"/>
      <c r="E11" s="199"/>
      <c r="F11" s="131"/>
    </row>
    <row r="12" spans="1:6" x14ac:dyDescent="0.2">
      <c r="A12" s="127" t="s">
        <v>289</v>
      </c>
      <c r="B12" s="139"/>
      <c r="C12" s="136"/>
      <c r="D12" s="135"/>
      <c r="E12" s="199"/>
      <c r="F12" s="131"/>
    </row>
    <row r="13" spans="1:6" x14ac:dyDescent="0.2">
      <c r="A13" s="125" t="s">
        <v>288</v>
      </c>
      <c r="B13" s="139">
        <v>1748.54</v>
      </c>
      <c r="C13" s="135">
        <v>1.75</v>
      </c>
      <c r="D13" s="135">
        <v>30.61</v>
      </c>
      <c r="E13" s="198">
        <v>1779.15</v>
      </c>
      <c r="F13" s="131"/>
    </row>
    <row r="14" spans="1:6" x14ac:dyDescent="0.2">
      <c r="A14" s="125" t="s">
        <v>306</v>
      </c>
      <c r="B14" s="139">
        <v>1729.48</v>
      </c>
      <c r="C14" s="135">
        <v>1.75</v>
      </c>
      <c r="D14" s="135">
        <v>30.31</v>
      </c>
      <c r="E14" s="198">
        <v>1759.79</v>
      </c>
      <c r="F14" s="131"/>
    </row>
    <row r="15" spans="1:6" x14ac:dyDescent="0.2">
      <c r="A15" s="138" t="s">
        <v>92</v>
      </c>
      <c r="B15" s="137">
        <v>3478.02</v>
      </c>
      <c r="C15" s="140">
        <v>1.75</v>
      </c>
      <c r="D15" s="140">
        <v>60.92</v>
      </c>
      <c r="E15" s="199">
        <v>3538.94</v>
      </c>
      <c r="F15" s="131"/>
    </row>
    <row r="16" spans="1:6" ht="6.95" customHeight="1" x14ac:dyDescent="0.2">
      <c r="A16" s="138"/>
      <c r="B16" s="137"/>
      <c r="C16" s="141"/>
      <c r="D16" s="140"/>
      <c r="E16" s="199"/>
      <c r="F16" s="131"/>
    </row>
    <row r="17" spans="1:6" x14ac:dyDescent="0.2">
      <c r="A17" s="127" t="s">
        <v>307</v>
      </c>
      <c r="B17" s="139"/>
      <c r="C17" s="136"/>
      <c r="D17" s="135"/>
      <c r="E17" s="199"/>
      <c r="F17" s="131"/>
    </row>
    <row r="18" spans="1:6" x14ac:dyDescent="0.2">
      <c r="A18" s="125" t="s">
        <v>308</v>
      </c>
      <c r="B18" s="139">
        <v>280</v>
      </c>
      <c r="C18" s="136" t="s">
        <v>51</v>
      </c>
      <c r="D18" s="135" t="s">
        <v>51</v>
      </c>
      <c r="E18" s="198">
        <v>280</v>
      </c>
      <c r="F18" s="131"/>
    </row>
    <row r="19" spans="1:6" x14ac:dyDescent="0.2">
      <c r="A19" s="125" t="s">
        <v>309</v>
      </c>
      <c r="B19" s="139">
        <v>1128.96</v>
      </c>
      <c r="C19" s="136" t="s">
        <v>51</v>
      </c>
      <c r="D19" s="135" t="s">
        <v>51</v>
      </c>
      <c r="E19" s="198">
        <v>1128.96</v>
      </c>
      <c r="F19" s="131"/>
    </row>
    <row r="20" spans="1:6" x14ac:dyDescent="0.2">
      <c r="A20" s="138" t="s">
        <v>92</v>
      </c>
      <c r="B20" s="137">
        <v>1408.96</v>
      </c>
      <c r="C20" s="141" t="s">
        <v>51</v>
      </c>
      <c r="D20" s="140" t="s">
        <v>51</v>
      </c>
      <c r="E20" s="199">
        <v>1408.96</v>
      </c>
      <c r="F20" s="131"/>
    </row>
    <row r="21" spans="1:6" ht="6.95" customHeight="1" x14ac:dyDescent="0.2">
      <c r="A21" s="138"/>
      <c r="B21" s="137"/>
      <c r="C21" s="141"/>
      <c r="D21" s="140"/>
      <c r="E21" s="198"/>
      <c r="F21" s="131"/>
    </row>
    <row r="22" spans="1:6" x14ac:dyDescent="0.2">
      <c r="A22" s="127" t="s">
        <v>310</v>
      </c>
      <c r="B22" s="139">
        <v>271.47000000000003</v>
      </c>
      <c r="C22" s="136">
        <v>4.3</v>
      </c>
      <c r="D22" s="135">
        <v>11.62</v>
      </c>
      <c r="E22" s="198">
        <v>283.08999999999997</v>
      </c>
      <c r="F22" s="131"/>
    </row>
    <row r="23" spans="1:6" ht="6.95" customHeight="1" x14ac:dyDescent="0.2">
      <c r="A23" s="127"/>
      <c r="B23" s="139"/>
      <c r="C23" s="136"/>
      <c r="D23" s="135"/>
      <c r="E23" s="198"/>
      <c r="F23" s="131"/>
    </row>
    <row r="24" spans="1:6" x14ac:dyDescent="0.2">
      <c r="A24" s="127" t="s">
        <v>311</v>
      </c>
      <c r="B24" s="139"/>
      <c r="C24" s="136"/>
      <c r="D24" s="135"/>
      <c r="E24" s="198"/>
      <c r="F24" s="131"/>
    </row>
    <row r="25" spans="1:6" x14ac:dyDescent="0.2">
      <c r="A25" s="125" t="s">
        <v>312</v>
      </c>
      <c r="B25" s="139">
        <v>195.36</v>
      </c>
      <c r="C25" s="136" t="s">
        <v>51</v>
      </c>
      <c r="D25" s="135" t="s">
        <v>51</v>
      </c>
      <c r="E25" s="198">
        <v>195.36</v>
      </c>
      <c r="F25" s="131"/>
    </row>
    <row r="26" spans="1:6" x14ac:dyDescent="0.2">
      <c r="A26" s="125" t="s">
        <v>286</v>
      </c>
      <c r="B26" s="139">
        <v>41.6</v>
      </c>
      <c r="C26" s="136" t="s">
        <v>51</v>
      </c>
      <c r="D26" s="135" t="s">
        <v>51</v>
      </c>
      <c r="E26" s="198">
        <v>41.6</v>
      </c>
      <c r="F26" s="131"/>
    </row>
    <row r="27" spans="1:6" x14ac:dyDescent="0.2">
      <c r="A27" s="138" t="s">
        <v>92</v>
      </c>
      <c r="B27" s="137">
        <v>236.96</v>
      </c>
      <c r="C27" s="136" t="s">
        <v>51</v>
      </c>
      <c r="D27" s="135" t="s">
        <v>51</v>
      </c>
      <c r="E27" s="199">
        <v>236.96</v>
      </c>
      <c r="F27" s="131"/>
    </row>
    <row r="28" spans="1:6" ht="6.95" customHeight="1" x14ac:dyDescent="0.2">
      <c r="A28" s="138"/>
      <c r="B28" s="137"/>
      <c r="C28" s="136"/>
      <c r="D28" s="135"/>
      <c r="E28" s="199"/>
      <c r="F28" s="131"/>
    </row>
    <row r="29" spans="1:6" x14ac:dyDescent="0.2">
      <c r="A29" s="127" t="s">
        <v>287</v>
      </c>
      <c r="B29" s="134">
        <v>6282.55</v>
      </c>
      <c r="C29" s="133">
        <v>1.6</v>
      </c>
      <c r="D29" s="132">
        <v>99.36</v>
      </c>
      <c r="E29" s="200">
        <v>6381.91</v>
      </c>
      <c r="F29" s="131"/>
    </row>
    <row r="30" spans="1:6" x14ac:dyDescent="0.2">
      <c r="B30" s="131"/>
      <c r="E30" s="131"/>
    </row>
    <row r="31" spans="1:6" x14ac:dyDescent="0.2">
      <c r="A31" s="332" t="s">
        <v>318</v>
      </c>
      <c r="B31" s="332"/>
      <c r="C31" s="332"/>
      <c r="D31" s="332"/>
      <c r="E31" s="332"/>
    </row>
    <row r="32" spans="1:6" x14ac:dyDescent="0.2">
      <c r="A32" s="332" t="s">
        <v>319</v>
      </c>
      <c r="B32" s="332"/>
      <c r="C32" s="332"/>
      <c r="D32" s="332"/>
      <c r="E32" s="332"/>
    </row>
    <row r="33" spans="1:5" x14ac:dyDescent="0.2">
      <c r="A33" s="332" t="s">
        <v>294</v>
      </c>
      <c r="B33" s="332"/>
      <c r="C33" s="332"/>
      <c r="D33" s="332"/>
      <c r="E33" s="332"/>
    </row>
    <row r="34" spans="1:5" x14ac:dyDescent="0.2">
      <c r="A34" s="332" t="s">
        <v>320</v>
      </c>
      <c r="B34" s="332"/>
      <c r="C34" s="332"/>
      <c r="D34" s="332"/>
      <c r="E34" s="332"/>
    </row>
    <row r="35" spans="1:5" x14ac:dyDescent="0.2">
      <c r="A35" s="332" t="s">
        <v>321</v>
      </c>
      <c r="B35" s="332"/>
      <c r="C35" s="332"/>
      <c r="D35" s="332"/>
      <c r="E35" s="332"/>
    </row>
    <row r="36" spans="1:5" x14ac:dyDescent="0.2">
      <c r="A36" s="332" t="s">
        <v>322</v>
      </c>
      <c r="B36" s="332"/>
      <c r="C36" s="332"/>
      <c r="D36" s="332"/>
      <c r="E36" s="332"/>
    </row>
    <row r="37" spans="1:5" x14ac:dyDescent="0.2">
      <c r="A37" s="332" t="s">
        <v>323</v>
      </c>
      <c r="B37" s="332"/>
      <c r="C37" s="332"/>
      <c r="D37" s="332"/>
      <c r="E37" s="332"/>
    </row>
    <row r="38" spans="1:5" x14ac:dyDescent="0.2">
      <c r="A38" s="332" t="s">
        <v>324</v>
      </c>
      <c r="B38" s="332"/>
      <c r="C38" s="332"/>
      <c r="D38" s="332"/>
      <c r="E38" s="332"/>
    </row>
    <row r="39" spans="1:5" x14ac:dyDescent="0.2">
      <c r="A39" s="332" t="s">
        <v>325</v>
      </c>
      <c r="B39" s="332"/>
      <c r="C39" s="332"/>
      <c r="D39" s="332"/>
      <c r="E39" s="332"/>
    </row>
    <row r="40" spans="1:5" x14ac:dyDescent="0.2">
      <c r="A40" s="332" t="s">
        <v>326</v>
      </c>
      <c r="B40" s="332"/>
      <c r="C40" s="332"/>
      <c r="D40" s="332"/>
      <c r="E40" s="332"/>
    </row>
    <row r="41" spans="1:5" x14ac:dyDescent="0.2">
      <c r="A41" s="332" t="s">
        <v>67</v>
      </c>
      <c r="B41" s="332"/>
      <c r="C41" s="332"/>
      <c r="D41" s="332"/>
      <c r="E41" s="332"/>
    </row>
  </sheetData>
  <mergeCells count="2">
    <mergeCell ref="A2:E2"/>
    <mergeCell ref="A3:A4"/>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EF6DF-35F5-4128-AA55-2121159B3D0C}">
  <dimension ref="A1:R33"/>
  <sheetViews>
    <sheetView workbookViewId="0"/>
  </sheetViews>
  <sheetFormatPr defaultRowHeight="14.25" x14ac:dyDescent="0.2"/>
  <cols>
    <col min="1" max="1" width="29.875" style="149" customWidth="1"/>
    <col min="2" max="16384" width="9" style="149"/>
  </cols>
  <sheetData>
    <row r="1" spans="1:6" x14ac:dyDescent="0.2">
      <c r="A1" s="101" t="s">
        <v>313</v>
      </c>
      <c r="E1" s="300"/>
      <c r="F1" s="300"/>
    </row>
    <row r="2" spans="1:6" x14ac:dyDescent="0.2">
      <c r="A2" s="355" t="s">
        <v>317</v>
      </c>
      <c r="B2" s="355"/>
      <c r="C2" s="355"/>
      <c r="D2" s="355"/>
      <c r="E2" s="355"/>
      <c r="F2" s="355"/>
    </row>
    <row r="28" spans="1:18" x14ac:dyDescent="0.2">
      <c r="A28" s="248" t="s">
        <v>316</v>
      </c>
    </row>
    <row r="30" spans="1:18" x14ac:dyDescent="0.2">
      <c r="A30" s="249" t="s">
        <v>295</v>
      </c>
      <c r="B30" s="250"/>
      <c r="C30" s="250"/>
      <c r="D30" s="250"/>
      <c r="E30" s="250"/>
      <c r="F30" s="250"/>
      <c r="G30" s="250"/>
      <c r="H30" s="250"/>
      <c r="I30" s="250"/>
      <c r="J30" s="250"/>
      <c r="K30" s="250"/>
      <c r="L30" s="250"/>
      <c r="M30" s="165"/>
      <c r="N30" s="165"/>
      <c r="O30" s="165"/>
      <c r="P30" s="165"/>
      <c r="Q30" s="165"/>
      <c r="R30" s="165"/>
    </row>
    <row r="31" spans="1:18" s="164" customFormat="1" ht="15" x14ac:dyDescent="0.25">
      <c r="A31" s="249"/>
      <c r="B31" s="251" t="s">
        <v>296</v>
      </c>
      <c r="C31" s="251" t="s">
        <v>297</v>
      </c>
      <c r="D31" s="251" t="s">
        <v>298</v>
      </c>
      <c r="E31" s="251" t="s">
        <v>299</v>
      </c>
      <c r="F31" s="251" t="s">
        <v>300</v>
      </c>
      <c r="G31" s="251" t="s">
        <v>301</v>
      </c>
      <c r="H31" s="251" t="s">
        <v>302</v>
      </c>
      <c r="I31" s="251" t="s">
        <v>84</v>
      </c>
      <c r="J31" s="251" t="s">
        <v>85</v>
      </c>
      <c r="K31" s="251" t="s">
        <v>40</v>
      </c>
      <c r="L31" s="251" t="s">
        <v>41</v>
      </c>
    </row>
    <row r="32" spans="1:18" x14ac:dyDescent="0.2">
      <c r="A32" s="249" t="s">
        <v>303</v>
      </c>
      <c r="B32" s="250">
        <v>4.5999999999999996</v>
      </c>
      <c r="C32" s="250">
        <v>3.6</v>
      </c>
      <c r="D32" s="250">
        <v>4.9000000000000004</v>
      </c>
      <c r="E32" s="250">
        <v>6.6</v>
      </c>
      <c r="F32" s="250">
        <v>3.8</v>
      </c>
      <c r="G32" s="250">
        <v>4.8</v>
      </c>
      <c r="H32" s="250">
        <v>7.7</v>
      </c>
      <c r="I32" s="250">
        <v>4.8</v>
      </c>
      <c r="J32" s="252">
        <v>2</v>
      </c>
      <c r="K32" s="252">
        <v>-1</v>
      </c>
      <c r="L32" s="250">
        <v>1.6</v>
      </c>
    </row>
    <row r="33" spans="1:12" x14ac:dyDescent="0.2">
      <c r="A33" s="249" t="s">
        <v>304</v>
      </c>
      <c r="B33" s="252">
        <v>4.2</v>
      </c>
      <c r="C33" s="252">
        <v>4.2</v>
      </c>
      <c r="D33" s="252">
        <v>4.2</v>
      </c>
      <c r="E33" s="252">
        <v>4.2</v>
      </c>
      <c r="F33" s="252">
        <v>4.2</v>
      </c>
      <c r="G33" s="252">
        <v>4.2</v>
      </c>
      <c r="H33" s="252">
        <v>4.2</v>
      </c>
      <c r="I33" s="252">
        <v>4.2</v>
      </c>
      <c r="J33" s="252">
        <v>4.2</v>
      </c>
      <c r="K33" s="252">
        <v>4.2</v>
      </c>
      <c r="L33" s="252" t="s">
        <v>305</v>
      </c>
    </row>
  </sheetData>
  <mergeCells count="1">
    <mergeCell ref="A2:F2"/>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57623385DDD6E439ADCF1F2C4B6F7FF" ma:contentTypeVersion="12" ma:contentTypeDescription="Create a new document." ma:contentTypeScope="" ma:versionID="9c189353dbb9c13c99b81716ed21a104">
  <xsd:schema xmlns:xsd="http://www.w3.org/2001/XMLSchema" xmlns:xs="http://www.w3.org/2001/XMLSchema" xmlns:p="http://schemas.microsoft.com/office/2006/metadata/properties" xmlns:ns3="77718433-970d-4e92-bf20-3a2dd55be571" xmlns:ns4="992f83a3-ad37-403c-a872-c055189cf617" targetNamespace="http://schemas.microsoft.com/office/2006/metadata/properties" ma:root="true" ma:fieldsID="387ec6e2829d04a64c4692217d8e6d1a" ns3:_="" ns4:_="">
    <xsd:import namespace="77718433-970d-4e92-bf20-3a2dd55be571"/>
    <xsd:import namespace="992f83a3-ad37-403c-a872-c055189cf61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718433-970d-4e92-bf20-3a2dd55be57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92f83a3-ad37-403c-a872-c055189cf61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1424888-0E1C-4089-80DD-EECB0A6AF292}">
  <ds:schemaRefs>
    <ds:schemaRef ds:uri="http://schemas.microsoft.com/office/infopath/2007/PartnerControls"/>
    <ds:schemaRef ds:uri="992f83a3-ad37-403c-a872-c055189cf617"/>
    <ds:schemaRef ds:uri="http://purl.org/dc/terms/"/>
    <ds:schemaRef ds:uri="http://purl.org/dc/dcmitype/"/>
    <ds:schemaRef ds:uri="http://schemas.microsoft.com/office/2006/metadata/properties"/>
    <ds:schemaRef ds:uri="http://schemas.microsoft.com/office/2006/documentManagement/types"/>
    <ds:schemaRef ds:uri="http://purl.org/dc/elements/1.1/"/>
    <ds:schemaRef ds:uri="77718433-970d-4e92-bf20-3a2dd55be571"/>
    <ds:schemaRef ds:uri="http://www.w3.org/XML/1998/namespace"/>
    <ds:schemaRef ds:uri="http://schemas.openxmlformats.org/package/2006/metadata/core-properties"/>
  </ds:schemaRefs>
</ds:datastoreItem>
</file>

<file path=customXml/itemProps2.xml><?xml version="1.0" encoding="utf-8"?>
<ds:datastoreItem xmlns:ds="http://schemas.openxmlformats.org/officeDocument/2006/customXml" ds:itemID="{F9F200E0-9733-453B-A09F-2B35FDFE14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718433-970d-4e92-bf20-3a2dd55be571"/>
    <ds:schemaRef ds:uri="992f83a3-ad37-403c-a872-c055189cf6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6E23685-4B63-41F8-BA31-E0D5B0880EC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Sheet3</vt:lpstr>
      <vt:lpstr>Table 8.1</vt:lpstr>
      <vt:lpstr>Table 8.2</vt:lpstr>
      <vt:lpstr>Table 8.3</vt:lpstr>
      <vt:lpstr>Table 8.4</vt:lpstr>
      <vt:lpstr>Table 8.5</vt:lpstr>
      <vt:lpstr>Table 8.6</vt:lpstr>
      <vt:lpstr>Table 8.7</vt:lpstr>
      <vt:lpstr>Figure 8.1</vt:lpstr>
      <vt:lpstr>Table 8.8</vt:lpstr>
      <vt:lpstr>Table 8.9</vt:lpstr>
      <vt:lpstr>Table 8.10</vt:lpstr>
      <vt:lpstr>Sheet3!Print_Area</vt:lpstr>
      <vt:lpstr>'Table 8.1'!Print_Area</vt:lpstr>
      <vt:lpstr>'Table 8.2'!Print_Area</vt:lpstr>
      <vt:lpstr>'Table 8.4'!Print_Area</vt:lpstr>
      <vt:lpstr>'Table 8.7'!Print_Area</vt:lpstr>
      <vt:lpstr>'Table 8.2'!Print_Titles</vt:lpstr>
      <vt:lpstr>'Table 8.6'!Print_Titles</vt:lpstr>
    </vt:vector>
  </TitlesOfParts>
  <Manager/>
  <Company>Department of Treasury WA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2021-22 Budget Paper 3 Appendix 8 - Public Corporations and Major Tariffs, Fees and Charges</dc:title>
  <dc:subject>2021-22 Budget</dc:subject>
  <dc:creator>Department of Treasury WA</dc:creator>
  <cp:keywords>Public Corporations And Major Tariffs, Fees And Charges</cp:keywords>
  <dc:description/>
  <cp:lastModifiedBy>Richmond, Leanne</cp:lastModifiedBy>
  <cp:revision/>
  <dcterms:created xsi:type="dcterms:W3CDTF">2014-04-22T23:47:31Z</dcterms:created>
  <dcterms:modified xsi:type="dcterms:W3CDTF">2021-11-05T05:53:36Z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0x010100157623385DDD6E439ADCF1F2C4B6F7FF</vt:lpwstr>
  </property>
</Properties>
</file>