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K:\Publications\Budget\24_BUDGET_2022-23\03-BP3-Economic-and-Fiscal-Outlook\04-Final\04 Excel\01 Original - Properties fixed\"/>
    </mc:Choice>
  </mc:AlternateContent>
  <xr:revisionPtr revIDLastSave="0" documentId="13_ncr:1_{4B1AB5CF-42D7-4BE0-8963-8351DA4EC149}" xr6:coauthVersionLast="47" xr6:coauthVersionMax="47" xr10:uidLastSave="{00000000-0000-0000-0000-000000000000}"/>
  <bookViews>
    <workbookView xWindow="56595" yWindow="-3480" windowWidth="20715" windowHeight="13440" xr2:uid="{1DA9AACC-7A69-4C3D-9ACF-4696EC8D4778}"/>
  </bookViews>
  <sheets>
    <sheet name="Table 6.1" sheetId="1" r:id="rId1"/>
  </sheets>
  <externalReferences>
    <externalReference r:id="rId2"/>
    <externalReference r:id="rId3"/>
  </externalReferences>
  <definedNames>
    <definedName name="million">'[1]SC v OS'!$G$4</definedName>
    <definedName name="_xlnm.Print_Area" localSheetId="0">'Table 6.1'!#REF!</definedName>
    <definedName name="_xlnm.Print_Titles" localSheetId="0">'Table 6.1'!$6:$9</definedName>
    <definedName name="YesNo">[2]Tracker!$AK$4:$AK$7</definedName>
    <definedName name="Z_01FC4DC3_4FA0_4C42_8F23_3EAA556DB5EA_.wvu.PrintArea" localSheetId="0" hidden="1">'Table 6.1'!#REF!</definedName>
    <definedName name="Z_01FC4DC3_4FA0_4C42_8F23_3EAA556DB5EA_.wvu.PrintTitles" localSheetId="0" hidden="1">'Table 6.1'!$6:$9</definedName>
    <definedName name="Z_04C17812_780A_43C4_BF90_C9EAF4EDD8A7_.wvu.PrintArea" localSheetId="0" hidden="1">'Table 6.1'!#REF!</definedName>
    <definedName name="Z_04C17812_780A_43C4_BF90_C9EAF4EDD8A7_.wvu.PrintTitles" localSheetId="0" hidden="1">'Table 6.1'!$6:$9</definedName>
    <definedName name="Z_08C1DCB4_6512_4352_ABCD_A4A5C4F85E2F_.wvu.PrintArea" localSheetId="0" hidden="1">'Table 6.1'!#REF!</definedName>
    <definedName name="Z_08C1DCB4_6512_4352_ABCD_A4A5C4F85E2F_.wvu.PrintTitles" localSheetId="0" hidden="1">'Table 6.1'!$6:$9</definedName>
    <definedName name="Z_0B2F964A_0BCE_4452_984F_3A850F4D948E_.wvu.PrintArea" localSheetId="0" hidden="1">'Table 6.1'!#REF!</definedName>
    <definedName name="Z_0B2F964A_0BCE_4452_984F_3A850F4D948E_.wvu.PrintTitles" localSheetId="0" hidden="1">'Table 6.1'!$6:$9</definedName>
    <definedName name="Z_1B3DB0FC_7C17_4CA7_AD17_3539483D75C7_.wvu.PrintArea" localSheetId="0" hidden="1">'Table 6.1'!#REF!</definedName>
    <definedName name="Z_1B3DB0FC_7C17_4CA7_AD17_3539483D75C7_.wvu.PrintTitles" localSheetId="0" hidden="1">'Table 6.1'!$6:$9</definedName>
    <definedName name="Z_1D9BAFDB_2F4E_4D64_8313_3C95C7B4BB1A_.wvu.PrintArea" localSheetId="0" hidden="1">'Table 6.1'!#REF!</definedName>
    <definedName name="Z_1D9BAFDB_2F4E_4D64_8313_3C95C7B4BB1A_.wvu.PrintTitles" localSheetId="0" hidden="1">'Table 6.1'!$6:$9</definedName>
    <definedName name="Z_1F3E21D0_1DDA_454A_841D_CFF4932CB9F9_.wvu.PrintArea" localSheetId="0" hidden="1">'Table 6.1'!#REF!</definedName>
    <definedName name="Z_1F3E21D0_1DDA_454A_841D_CFF4932CB9F9_.wvu.PrintTitles" localSheetId="0" hidden="1">'Table 6.1'!$6:$9</definedName>
    <definedName name="Z_2A9C6F7E_D058_4C2C_A07F_3711CC5C819E_.wvu.PrintArea" localSheetId="0" hidden="1">'Table 6.1'!#REF!</definedName>
    <definedName name="Z_2A9C6F7E_D058_4C2C_A07F_3711CC5C819E_.wvu.PrintTitles" localSheetId="0" hidden="1">'Table 6.1'!$6:$9</definedName>
    <definedName name="Z_2BFEB5EF_5DA5_4C17_B03F_076A9EB6F931_.wvu.PrintArea" localSheetId="0" hidden="1">'Table 6.1'!#REF!</definedName>
    <definedName name="Z_2BFEB5EF_5DA5_4C17_B03F_076A9EB6F931_.wvu.PrintTitles" localSheetId="0" hidden="1">'Table 6.1'!$6:$9</definedName>
    <definedName name="Z_36C3633C_D5DB_4486_A874_27DA892DF471_.wvu.PrintArea" localSheetId="0" hidden="1">'Table 6.1'!#REF!</definedName>
    <definedName name="Z_36C3633C_D5DB_4486_A874_27DA892DF471_.wvu.PrintTitles" localSheetId="0" hidden="1">'Table 6.1'!$6:$9</definedName>
    <definedName name="Z_3CF29EF1_35DA_43B7_B636_ABBEAC876CE4_.wvu.PrintArea" localSheetId="0" hidden="1">'Table 6.1'!#REF!</definedName>
    <definedName name="Z_3CF29EF1_35DA_43B7_B636_ABBEAC876CE4_.wvu.PrintTitles" localSheetId="0" hidden="1">'Table 6.1'!$6:$9</definedName>
    <definedName name="Z_3DE7903D_8316_4615_9EEC_4E39B1171BF2_.wvu.PrintArea" localSheetId="0" hidden="1">'Table 6.1'!#REF!</definedName>
    <definedName name="Z_3DE7903D_8316_4615_9EEC_4E39B1171BF2_.wvu.PrintTitles" localSheetId="0" hidden="1">'Table 6.1'!$6:$9</definedName>
    <definedName name="Z_466275F3_A337_4867_8F10_4D1F8DDEEF3D_.wvu.PrintArea" localSheetId="0" hidden="1">'Table 6.1'!#REF!</definedName>
    <definedName name="Z_466275F3_A337_4867_8F10_4D1F8DDEEF3D_.wvu.PrintTitles" localSheetId="0" hidden="1">'Table 6.1'!$6:$9</definedName>
    <definedName name="Z_4767CE4F_ED6A_4996_BC14_87A21304489C_.wvu.PrintArea" localSheetId="0" hidden="1">'Table 6.1'!#REF!</definedName>
    <definedName name="Z_4767CE4F_ED6A_4996_BC14_87A21304489C_.wvu.PrintTitles" localSheetId="0" hidden="1">'Table 6.1'!$6:$9</definedName>
    <definedName name="Z_54EA35A2_5FBC_451A_89D3_8910C67C396A_.wvu.PrintArea" localSheetId="0" hidden="1">'Table 6.1'!#REF!</definedName>
    <definedName name="Z_54EA35A2_5FBC_451A_89D3_8910C67C396A_.wvu.PrintTitles" localSheetId="0" hidden="1">'Table 6.1'!$6:$9</definedName>
    <definedName name="Z_5EEC7E43_C7FC_4CF5_A4CA_DAEA1B7D7933_.wvu.PrintArea" localSheetId="0" hidden="1">'Table 6.1'!#REF!</definedName>
    <definedName name="Z_5EEC7E43_C7FC_4CF5_A4CA_DAEA1B7D7933_.wvu.PrintTitles" localSheetId="0" hidden="1">'Table 6.1'!$6:$9</definedName>
    <definedName name="Z_6803C416_8ED4_419E_BDE7_7C6917D3507B_.wvu.PrintArea" localSheetId="0" hidden="1">'Table 6.1'!#REF!</definedName>
    <definedName name="Z_6803C416_8ED4_419E_BDE7_7C6917D3507B_.wvu.PrintTitles" localSheetId="0" hidden="1">'Table 6.1'!$6:$9</definedName>
    <definedName name="Z_68822EBA_07BE_4F80_800B_DF045590AD90_.wvu.PrintArea" localSheetId="0" hidden="1">'Table 6.1'!#REF!</definedName>
    <definedName name="Z_68822EBA_07BE_4F80_800B_DF045590AD90_.wvu.PrintTitles" localSheetId="0" hidden="1">'Table 6.1'!$6:$9</definedName>
    <definedName name="Z_6D8A3C78_3EB2_4BAB_8BD0_333060BE0373_.wvu.PrintArea" localSheetId="0" hidden="1">'Table 6.1'!#REF!</definedName>
    <definedName name="Z_6D8A3C78_3EB2_4BAB_8BD0_333060BE0373_.wvu.PrintTitles" localSheetId="0" hidden="1">'Table 6.1'!$6:$9</definedName>
    <definedName name="Z_6FE0A7D1_AEC1_474E_8EDE_15800C690A8F_.wvu.PrintArea" localSheetId="0" hidden="1">'Table 6.1'!#REF!</definedName>
    <definedName name="Z_6FE0A7D1_AEC1_474E_8EDE_15800C690A8F_.wvu.PrintTitles" localSheetId="0" hidden="1">'Table 6.1'!$6:$9</definedName>
    <definedName name="Z_7599F1D1_0472_4AB7_91D4_D41BFE029FC8_.wvu.PrintArea" localSheetId="0" hidden="1">'Table 6.1'!#REF!</definedName>
    <definedName name="Z_7599F1D1_0472_4AB7_91D4_D41BFE029FC8_.wvu.PrintTitles" localSheetId="0" hidden="1">'Table 6.1'!$6:$9</definedName>
    <definedName name="Z_77C69DA3_EF9C_401F_BB53_9F387E3BBCEB_.wvu.PrintArea" localSheetId="0" hidden="1">'Table 6.1'!#REF!</definedName>
    <definedName name="Z_77C69DA3_EF9C_401F_BB53_9F387E3BBCEB_.wvu.PrintTitles" localSheetId="0" hidden="1">'Table 6.1'!$6:$9</definedName>
    <definedName name="Z_801A66A1_535B_4D26_AFE0_85158ACB0301_.wvu.PrintArea" localSheetId="0" hidden="1">'Table 6.1'!#REF!</definedName>
    <definedName name="Z_801A66A1_535B_4D26_AFE0_85158ACB0301_.wvu.PrintTitles" localSheetId="0" hidden="1">'Table 6.1'!$6:$9</definedName>
    <definedName name="Z_813FFBA5_8F23_4EC5_B87B_01DC7820DECF_.wvu.PrintArea" localSheetId="0" hidden="1">'Table 6.1'!#REF!</definedName>
    <definedName name="Z_813FFBA5_8F23_4EC5_B87B_01DC7820DECF_.wvu.PrintTitles" localSheetId="0" hidden="1">'Table 6.1'!$6:$9</definedName>
    <definedName name="Z_8686F404_86E1_4716_8B34_3E0A027C633B_.wvu.PrintArea" localSheetId="0" hidden="1">'Table 6.1'!#REF!</definedName>
    <definedName name="Z_8686F404_86E1_4716_8B34_3E0A027C633B_.wvu.PrintTitles" localSheetId="0" hidden="1">'Table 6.1'!$6:$9</definedName>
    <definedName name="Z_8BF69B58_56A8_493E_8AC6_84A7F3744406_.wvu.PrintArea" localSheetId="0" hidden="1">'Table 6.1'!#REF!</definedName>
    <definedName name="Z_8BF69B58_56A8_493E_8AC6_84A7F3744406_.wvu.PrintTitles" localSheetId="0" hidden="1">'Table 6.1'!$6:$9</definedName>
    <definedName name="Z_8EC05C97_7487_446E_9A08_9BAD0DF72646_.wvu.PrintArea" localSheetId="0" hidden="1">'Table 6.1'!#REF!</definedName>
    <definedName name="Z_8EC05C97_7487_446E_9A08_9BAD0DF72646_.wvu.PrintTitles" localSheetId="0" hidden="1">'Table 6.1'!$6:$9</definedName>
    <definedName name="Z_904CB109_D6B5_4CDC_96E1_4AEB7E8348FB_.wvu.PrintArea" localSheetId="0" hidden="1">'Table 6.1'!#REF!</definedName>
    <definedName name="Z_904CB109_D6B5_4CDC_96E1_4AEB7E8348FB_.wvu.PrintTitles" localSheetId="0" hidden="1">'Table 6.1'!$6:$9</definedName>
    <definedName name="Z_95B232B8_417B_4852_B74F_A727D10937C1_.wvu.PrintArea" localSheetId="0" hidden="1">'Table 6.1'!#REF!</definedName>
    <definedName name="Z_95B232B8_417B_4852_B74F_A727D10937C1_.wvu.PrintTitles" localSheetId="0" hidden="1">'Table 6.1'!$6:$9</definedName>
    <definedName name="Z_97B460E7_943C_47CC_A8DA_5A502A8CC9E0_.wvu.PrintArea" localSheetId="0" hidden="1">'Table 6.1'!#REF!</definedName>
    <definedName name="Z_97B460E7_943C_47CC_A8DA_5A502A8CC9E0_.wvu.PrintTitles" localSheetId="0" hidden="1">'Table 6.1'!$6:$9</definedName>
    <definedName name="Z_97C293BB_A611_4468_A481_2165154F67AF_.wvu.PrintArea" localSheetId="0" hidden="1">'Table 6.1'!#REF!</definedName>
    <definedName name="Z_97C293BB_A611_4468_A481_2165154F67AF_.wvu.PrintTitles" localSheetId="0" hidden="1">'Table 6.1'!$6:$9</definedName>
    <definedName name="Z_A125858E_9B5D_42EB_9C54_A7288276117B_.wvu.PrintArea" localSheetId="0" hidden="1">'Table 6.1'!#REF!</definedName>
    <definedName name="Z_A125858E_9B5D_42EB_9C54_A7288276117B_.wvu.PrintTitles" localSheetId="0" hidden="1">'Table 6.1'!$6:$9</definedName>
    <definedName name="Z_A38E4199_939A_4408_BCDA_F1591D43356E_.wvu.PrintArea" localSheetId="0" hidden="1">'Table 6.1'!#REF!</definedName>
    <definedName name="Z_A38E4199_939A_4408_BCDA_F1591D43356E_.wvu.PrintTitles" localSheetId="0" hidden="1">'Table 6.1'!$6:$9</definedName>
    <definedName name="Z_A44E079E_529F_4A6E_9AB2_A3ACF7046E9B_.wvu.PrintArea" localSheetId="0" hidden="1">'Table 6.1'!#REF!</definedName>
    <definedName name="Z_A44E079E_529F_4A6E_9AB2_A3ACF7046E9B_.wvu.PrintTitles" localSheetId="0" hidden="1">'Table 6.1'!$6:$9</definedName>
    <definedName name="Z_B195B265_5732_4B54_B19A_CF1C73EE1FA9_.wvu.PrintArea" localSheetId="0" hidden="1">'Table 6.1'!#REF!</definedName>
    <definedName name="Z_B195B265_5732_4B54_B19A_CF1C73EE1FA9_.wvu.PrintTitles" localSheetId="0" hidden="1">'Table 6.1'!$6:$9</definedName>
    <definedName name="Z_B767289E_7C78_40CF_A3B9_9B9B1B1DBF31_.wvu.PrintArea" localSheetId="0" hidden="1">'Table 6.1'!#REF!</definedName>
    <definedName name="Z_B767289E_7C78_40CF_A3B9_9B9B1B1DBF31_.wvu.PrintTitles" localSheetId="0" hidden="1">'Table 6.1'!$6:$9</definedName>
    <definedName name="Z_BB162379_9C25_4FCA_B503_7132F5E9FF5B_.wvu.PrintArea" localSheetId="0" hidden="1">'Table 6.1'!#REF!</definedName>
    <definedName name="Z_BB162379_9C25_4FCA_B503_7132F5E9FF5B_.wvu.PrintTitles" localSheetId="0" hidden="1">'Table 6.1'!$6:$9</definedName>
    <definedName name="Z_C5C6261A_3559_4DA7_8308_D2DB23EFE551_.wvu.PrintArea" localSheetId="0" hidden="1">'Table 6.1'!#REF!</definedName>
    <definedName name="Z_C5C6261A_3559_4DA7_8308_D2DB23EFE551_.wvu.PrintTitles" localSheetId="0" hidden="1">'Table 6.1'!$6:$9</definedName>
    <definedName name="Z_C8192FD6_2FF6_49CF_90D0_DE6F8C4C939B_.wvu.PrintArea" localSheetId="0" hidden="1">'Table 6.1'!#REF!</definedName>
    <definedName name="Z_C8192FD6_2FF6_49CF_90D0_DE6F8C4C939B_.wvu.PrintTitles" localSheetId="0" hidden="1">'Table 6.1'!$6:$9</definedName>
    <definedName name="Z_CCC78170_DDAA_4087_8202_ED2638EDA6A4_.wvu.PrintArea" localSheetId="0" hidden="1">'Table 6.1'!#REF!</definedName>
    <definedName name="Z_CCC78170_DDAA_4087_8202_ED2638EDA6A4_.wvu.PrintTitles" localSheetId="0" hidden="1">'Table 6.1'!$6:$9</definedName>
    <definedName name="Z_CF9EF739_67F9_4A14_9423_8D38A2770BB0_.wvu.PrintArea" localSheetId="0" hidden="1">'Table 6.1'!#REF!</definedName>
    <definedName name="Z_CF9EF739_67F9_4A14_9423_8D38A2770BB0_.wvu.PrintTitles" localSheetId="0" hidden="1">'Table 6.1'!$6:$9</definedName>
    <definedName name="Z_D1724F67_D33A_4781_959E_C55187EC9F0E_.wvu.PrintArea" localSheetId="0" hidden="1">'Table 6.1'!#REF!</definedName>
    <definedName name="Z_D1724F67_D33A_4781_959E_C55187EC9F0E_.wvu.PrintTitles" localSheetId="0" hidden="1">'Table 6.1'!$6:$9</definedName>
    <definedName name="Z_D33B0B22_A67F_4451_A6CA_7721BE44871A_.wvu.PrintArea" localSheetId="0" hidden="1">'Table 6.1'!#REF!</definedName>
    <definedName name="Z_D33B0B22_A67F_4451_A6CA_7721BE44871A_.wvu.PrintTitles" localSheetId="0" hidden="1">'Table 6.1'!$6:$9</definedName>
    <definedName name="Z_E41189CF_6AE4_432B_B0BA_559557075491_.wvu.PrintArea" localSheetId="0" hidden="1">'Table 6.1'!#REF!</definedName>
    <definedName name="Z_E41189CF_6AE4_432B_B0BA_559557075491_.wvu.PrintTitles" localSheetId="0" hidden="1">'Table 6.1'!$6:$9</definedName>
    <definedName name="Z_E94C17AA_8C5A_4A02_9EEB_AD76C4D88A62_.wvu.PrintArea" localSheetId="0" hidden="1">'Table 6.1'!#REF!</definedName>
    <definedName name="Z_E94C17AA_8C5A_4A02_9EEB_AD76C4D88A62_.wvu.PrintTitles" localSheetId="0" hidden="1">'Table 6.1'!$6:$9</definedName>
    <definedName name="Z_F697229C_98F4_4CC7_B09E_4EC2B997BFD2_.wvu.PrintArea" localSheetId="0" hidden="1">'Table 6.1'!#REF!</definedName>
    <definedName name="Z_F697229C_98F4_4CC7_B09E_4EC2B997BFD2_.wvu.PrintTitles" localSheetId="0" hidden="1">'Table 6.1'!$6:$9</definedName>
    <definedName name="Z_F89E7888_0ABB_4A07_84F2_B7C5529246C8_.wvu.PrintArea" localSheetId="0" hidden="1">'Table 6.1'!#REF!</definedName>
    <definedName name="Z_F89E7888_0ABB_4A07_84F2_B7C5529246C8_.wvu.PrintTitles" localSheetId="0" hidden="1">'Table 6.1'!$6:$9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7" i="1" l="1"/>
  <c r="F257" i="1"/>
  <c r="E257" i="1"/>
  <c r="D257" i="1"/>
  <c r="C257" i="1"/>
  <c r="B257" i="1"/>
  <c r="F225" i="1"/>
  <c r="B224" i="1"/>
  <c r="F43" i="1"/>
  <c r="G37" i="1"/>
  <c r="F37" i="1"/>
  <c r="E37" i="1"/>
  <c r="D37" i="1"/>
  <c r="C37" i="1"/>
  <c r="B37" i="1"/>
  <c r="G35" i="1"/>
  <c r="E35" i="1"/>
  <c r="C35" i="1"/>
</calcChain>
</file>

<file path=xl/sharedStrings.xml><?xml version="1.0" encoding="utf-8"?>
<sst xmlns="http://schemas.openxmlformats.org/spreadsheetml/2006/main" count="403" uniqueCount="271">
  <si>
    <t>Table 6.1</t>
  </si>
  <si>
    <t>SUMMARY OF STATE GOVERNMENT SOCIAL CONCESSIONS</t>
  </si>
  <si>
    <t>Western Australia</t>
  </si>
  <si>
    <t>a</t>
  </si>
  <si>
    <t>b</t>
  </si>
  <si>
    <t>c</t>
  </si>
  <si>
    <t>d</t>
  </si>
  <si>
    <t>e</t>
  </si>
  <si>
    <t>f</t>
  </si>
  <si>
    <t>g</t>
  </si>
  <si>
    <t>h</t>
  </si>
  <si>
    <t>i</t>
  </si>
  <si>
    <t>j</t>
  </si>
  <si>
    <t>k</t>
  </si>
  <si>
    <t>l</t>
  </si>
  <si>
    <t>m</t>
  </si>
  <si>
    <t>n</t>
  </si>
  <si>
    <t>2020-21</t>
  </si>
  <si>
    <t>2021-22</t>
  </si>
  <si>
    <t>2022-23</t>
  </si>
  <si>
    <t>N EW</t>
  </si>
  <si>
    <t>(a) This concession has been significantly affected by the COVID-19 pandemic, COVID-19 restrictions and related initiatives</t>
  </si>
  <si>
    <t>The Tree Top Walk has been temporarily closed in December 2021 to February 2022 due to maintenance works.</t>
  </si>
  <si>
    <t>(c) Operating subsidies are reported in Appendix 8.</t>
  </si>
  <si>
    <t xml:space="preserve">Wind down of pilot in 2020-21. 2021-22 saw a jump as there is still a small number of concessions yet to be claimed from PY. </t>
  </si>
  <si>
    <t>The figure for 2019-20 should have included admin costs, totalling $400K (not $307K).</t>
  </si>
  <si>
    <t>Includes both CAHS and EMHS</t>
  </si>
  <si>
    <t xml:space="preserve">New in 2022-23 - this item has not been reported by EMHS in previous returns. This is for drugs dispensed by some selected community pharmacies where EMHS pay the out-of-pocket cost for that dispensing. It is an ad hoc offering where patients may join the service until they no longer require treatment or receive it elsewhere. This way the patients are still able to access the medication that admitted mental health patients can, but do so without having to be admitted. 2020-21 is based on actual expenditure, 2021-22  is based on straight-line extrapolation as at Nov-21 YTD. 2022-23 is based on CPI escalator on cost. There is no reasonable way to forecast number of recipients so these remain the same as PY. </t>
  </si>
  <si>
    <t>The Energy Assistance Payment Boost was a temporary concession in response to the COVID-19 pandemic, which ceased in 2020-21.</t>
  </si>
  <si>
    <t>Horizon Power’s Feed-in Tariff scheme concludes in early 2021-22.</t>
  </si>
  <si>
    <t>A value for the Hardship Program concession cannot be identified as this program assists borrowers with reduced payments for up to six months with further extension subject to a case-by-case assessment. When the client comes out of the Hardship Program, they generally resume making normal repayments</t>
  </si>
  <si>
    <t>Synergy’s Feed-in Tariff ceased in 2020-21.</t>
  </si>
  <si>
    <t>Changes in the cost of concessions and number of recipients over the reporting period largely reflect the impacts of the Lower Fees, Local Skills initiative and election commitments to increase training delivery</t>
  </si>
  <si>
    <t>This was a temporary concession provided in response to COVID-19 in 2020-21.</t>
  </si>
  <si>
    <t>Estimated</t>
  </si>
  <si>
    <t>Budget</t>
  </si>
  <si>
    <t>OLD</t>
  </si>
  <si>
    <t>(c) This is a new concession reported by the Service, following the introduction of voluntary assisted dying legislation in Western Australia. The Regional Access Support Scheme will provide support to regional patients living in rural or remote locations who do not have ready access to a local medical practitioner for assessments required under the Voluntary Assisted Dying Act 2019.</t>
  </si>
  <si>
    <t>(d) The Energy Assistance Payment Boost was a temporary concession in response to the COVID-19 pandemic, which ceased in 2020-21.</t>
  </si>
  <si>
    <t>(e) Horizon Power’s Feed-in Tariff scheme concludes in early 2021-22.</t>
  </si>
  <si>
    <t>(f) The subsidy for electricity supply costs to remote Aboriginal communities ceased in 2020-21. Horizon Power now recovers this cost via the Tariff Equalisation Contribution</t>
  </si>
  <si>
    <t>(g) A value for the Hardship Program concession cannot be identified as this program assists borrowers with reduced payments for up to six months with further extension subject to a case-by-case assessment. When the client comes out of the Hardship Program, they generally resume making normal repayments</t>
  </si>
  <si>
    <t>(h) Synergy’s Feed-in Tariff ceased in 2020-21.</t>
  </si>
  <si>
    <t>(i) Changes in the cost of concessions and number of recipients over the reporting period largely reflect the impacts of the Lower Fees, Local Skills initiative and election commitments to increase training delivery</t>
  </si>
  <si>
    <t>(j) This was a temporary concession provided in response to COVID-19 in 2020-21.</t>
  </si>
  <si>
    <t>Actual</t>
  </si>
  <si>
    <t>Year</t>
  </si>
  <si>
    <t>$’000</t>
  </si>
  <si>
    <t>Recipients</t>
  </si>
  <si>
    <t>BIODIVERSITY, CONSERVATION AND</t>
  </si>
  <si>
    <t>ATTRACTIONS</t>
  </si>
  <si>
    <t>Perth Zoo</t>
  </si>
  <si>
    <t>- Children Under Four – Free Entry</t>
  </si>
  <si>
    <t>- Children's Discount</t>
  </si>
  <si>
    <t>- Education Excursion Discount</t>
  </si>
  <si>
    <t>- Seniors and Concession Card Discounts</t>
  </si>
  <si>
    <t>- Carers – Free Entry</t>
  </si>
  <si>
    <t>National Parks</t>
  </si>
  <si>
    <t>- Day Entrance Fee Concessions</t>
  </si>
  <si>
    <t>- Annual Pass Concessions</t>
  </si>
  <si>
    <t>- RAC Concession Passes</t>
  </si>
  <si>
    <t>Geikie Gorge Boat Trip Concessions</t>
  </si>
  <si>
    <r>
      <t xml:space="preserve">Penguin Island Experience Concessions </t>
    </r>
    <r>
      <rPr>
        <vertAlign val="superscript"/>
        <sz val="8"/>
        <rFont val="Arial"/>
        <family val="2"/>
      </rPr>
      <t>(a)</t>
    </r>
  </si>
  <si>
    <t>Camping Concessions</t>
  </si>
  <si>
    <r>
      <t xml:space="preserve">Valley of the Giants Tree Top Walk Concession </t>
    </r>
    <r>
      <rPr>
        <vertAlign val="superscript"/>
        <sz val="8"/>
        <rFont val="Arial"/>
        <family val="2"/>
      </rPr>
      <t>(b)</t>
    </r>
  </si>
  <si>
    <t>Monkey Mia Conservation Park Entry Fee</t>
  </si>
  <si>
    <t>Concessions</t>
  </si>
  <si>
    <t>- Day Entry Pass Fee</t>
  </si>
  <si>
    <t>- Monthly Entry Fee</t>
  </si>
  <si>
    <t>Rottnest Island</t>
  </si>
  <si>
    <t>- Bus/Bike/Pedal and Flipper Hire</t>
  </si>
  <si>
    <t>- Tour Concessions (Wadjemup Lighthouse</t>
  </si>
  <si>
    <t xml:space="preserve"> and Oliver Hill Gun and Tunnel)</t>
  </si>
  <si>
    <t>Leeuwin-Naturaliste National Park</t>
  </si>
  <si>
    <t>Yanchep National Park – Crystal Cave</t>
  </si>
  <si>
    <t>Dryandra Woodland Barna Mia Night Tour</t>
  </si>
  <si>
    <t>Concession Fee</t>
  </si>
  <si>
    <t>Sub Total</t>
  </si>
  <si>
    <t>BUNBURY WATER CORPORATION</t>
  </si>
  <si>
    <r>
      <t>Pensioners and Seniors Consumption Rebate</t>
    </r>
    <r>
      <rPr>
        <vertAlign val="superscript"/>
        <sz val="8"/>
        <rFont val="Arial"/>
        <family val="2"/>
      </rPr>
      <t xml:space="preserve"> (c) </t>
    </r>
  </si>
  <si>
    <t>APP 8</t>
  </si>
  <si>
    <t>X</t>
  </si>
  <si>
    <r>
      <t xml:space="preserve">Pensioners and Seniors Supply Charge Rebate </t>
    </r>
    <r>
      <rPr>
        <vertAlign val="superscript"/>
        <sz val="8"/>
        <rFont val="Arial"/>
        <family val="2"/>
      </rPr>
      <t>(c)</t>
    </r>
    <r>
      <rPr>
        <sz val="8"/>
        <rFont val="Arial"/>
        <family val="2"/>
      </rPr>
      <t> </t>
    </r>
  </si>
  <si>
    <t>Ex-Gratia Water (Leak) Allowance</t>
  </si>
  <si>
    <t>BUSSELTON WATER CORPORATION</t>
  </si>
  <si>
    <r>
      <t xml:space="preserve">Pensioners and Seniors Consumption Rebate </t>
    </r>
    <r>
      <rPr>
        <vertAlign val="superscript"/>
        <sz val="8"/>
        <rFont val="Arial"/>
        <family val="2"/>
      </rPr>
      <t>(c) </t>
    </r>
  </si>
  <si>
    <r>
      <t xml:space="preserve">Pensioners and Seniors Supply Charge Rebate </t>
    </r>
    <r>
      <rPr>
        <vertAlign val="superscript"/>
        <sz val="8"/>
        <rFont val="Arial"/>
        <family val="2"/>
      </rPr>
      <t>(c)</t>
    </r>
  </si>
  <si>
    <t>Ex-Gratia Water (Leak) Allowance </t>
  </si>
  <si>
    <t>COMMUNITIES</t>
  </si>
  <si>
    <t>Rental Subsidy</t>
  </si>
  <si>
    <t>Seniors Cost of Living Rebate</t>
  </si>
  <si>
    <t xml:space="preserve">Bond Assistance Loan Scheme – Interest </t>
  </si>
  <si>
    <r>
      <t>Foregone</t>
    </r>
    <r>
      <rPr>
        <vertAlign val="superscript"/>
        <sz val="8"/>
        <rFont val="Arial"/>
        <family val="2"/>
      </rPr>
      <t xml:space="preserve"> (a)</t>
    </r>
  </si>
  <si>
    <t>Centenarian Initiative</t>
  </si>
  <si>
    <r>
      <t xml:space="preserve">Homes for Carers – Placement Support Subsidy </t>
    </r>
    <r>
      <rPr>
        <vertAlign val="superscript"/>
        <sz val="8"/>
        <rFont val="Arial"/>
        <family val="2"/>
      </rPr>
      <t>(d)</t>
    </r>
  </si>
  <si>
    <t>Cash Assistance Grant</t>
  </si>
  <si>
    <t>Rental Sales Scheme Subsidy</t>
  </si>
  <si>
    <t>EDUCATION</t>
  </si>
  <si>
    <t>Secondary Assistance Scheme</t>
  </si>
  <si>
    <t>- Education Program Allowance</t>
  </si>
  <si>
    <t>- Clothing Allowance</t>
  </si>
  <si>
    <t>- Abstudy Supplement</t>
  </si>
  <si>
    <t>Boarding Away from Home Allowance</t>
  </si>
  <si>
    <t>- Isolated Children and Students in Respite</t>
  </si>
  <si>
    <t>- Agriculture College – Special Subsidy</t>
  </si>
  <si>
    <t>- Gifted and Talented Program</t>
  </si>
  <si>
    <t>FINANCE</t>
  </si>
  <si>
    <t>Seniors (25%) and Pensioners (50%) Rebates</t>
  </si>
  <si>
    <t>- Local Government Rates</t>
  </si>
  <si>
    <t>- Emergency Services Levy</t>
  </si>
  <si>
    <t>Energy Subsidies</t>
  </si>
  <si>
    <t xml:space="preserve">- Thermoregulatory Dysfunction </t>
  </si>
  <si>
    <t xml:space="preserve">- Life Support Equipment </t>
  </si>
  <si>
    <r>
      <t>Energy Concession Extension Scheme</t>
    </r>
    <r>
      <rPr>
        <vertAlign val="superscript"/>
        <sz val="8"/>
        <rFont val="Arial"/>
        <family val="2"/>
      </rPr>
      <t xml:space="preserve"> (a)</t>
    </r>
  </si>
  <si>
    <t>GOLD CORPORATION</t>
  </si>
  <si>
    <r>
      <t>Perth Mint Admission Concessions</t>
    </r>
    <r>
      <rPr>
        <vertAlign val="superscript"/>
        <sz val="8"/>
        <rFont val="Arial"/>
        <family val="2"/>
      </rPr>
      <t xml:space="preserve"> (a)</t>
    </r>
  </si>
  <si>
    <t>HEALTH</t>
  </si>
  <si>
    <t>Ambulance Services for Seniors </t>
  </si>
  <si>
    <t>Patient Assisted Travel Scheme</t>
  </si>
  <si>
    <t>- WA Country Health Service</t>
  </si>
  <si>
    <t>- Peel Health Service</t>
  </si>
  <si>
    <t>Subsidised Dental Care</t>
  </si>
  <si>
    <r>
      <t xml:space="preserve">- Dental Health Services </t>
    </r>
    <r>
      <rPr>
        <vertAlign val="superscript"/>
        <sz val="8"/>
        <rFont val="Arial"/>
        <family val="2"/>
      </rPr>
      <t>(a)</t>
    </r>
  </si>
  <si>
    <t>- Oral Health Centre of WA</t>
  </si>
  <si>
    <t>Dental Subsidy Schemes</t>
  </si>
  <si>
    <t>- Country Patients</t>
  </si>
  <si>
    <t>- Metropolitan Patients</t>
  </si>
  <si>
    <t>Spectacle Subsidy Scheme</t>
  </si>
  <si>
    <t>Child and Adolescent Health Service</t>
  </si>
  <si>
    <r>
      <t xml:space="preserve">- Concession Parking </t>
    </r>
    <r>
      <rPr>
        <vertAlign val="superscript"/>
        <sz val="8"/>
        <rFont val="Arial"/>
        <family val="2"/>
      </rPr>
      <t>(e)</t>
    </r>
  </si>
  <si>
    <t>- Patient Meal Vouchers</t>
  </si>
  <si>
    <t>- Patient Pre-loaded SmartRiders</t>
  </si>
  <si>
    <r>
      <t xml:space="preserve">Patient Cabcharge </t>
    </r>
    <r>
      <rPr>
        <vertAlign val="superscript"/>
        <sz val="8"/>
        <rFont val="Arial"/>
        <family val="2"/>
      </rPr>
      <t>(f)</t>
    </r>
  </si>
  <si>
    <t xml:space="preserve">Home Haemodialysis Subsidy </t>
  </si>
  <si>
    <t xml:space="preserve">Regional Access Support Scheme – Voluntary </t>
  </si>
  <si>
    <r>
      <t>Assisted Dying</t>
    </r>
    <r>
      <rPr>
        <vertAlign val="superscript"/>
        <sz val="8"/>
        <rFont val="Arial"/>
        <family val="2"/>
      </rPr>
      <t xml:space="preserve"> (g)</t>
    </r>
  </si>
  <si>
    <r>
      <t xml:space="preserve">Community Pharmacies </t>
    </r>
    <r>
      <rPr>
        <vertAlign val="superscript"/>
        <sz val="8"/>
        <rFont val="Arial"/>
        <family val="2"/>
      </rPr>
      <t>(h)</t>
    </r>
  </si>
  <si>
    <t>HORIZON POWER</t>
  </si>
  <si>
    <r>
      <t xml:space="preserve">Tariff Adjustment Payment </t>
    </r>
    <r>
      <rPr>
        <vertAlign val="superscript"/>
        <sz val="8"/>
        <rFont val="Arial"/>
        <family val="2"/>
      </rPr>
      <t>(c)</t>
    </r>
  </si>
  <si>
    <r>
      <t>Energy Assistance Payment </t>
    </r>
    <r>
      <rPr>
        <vertAlign val="superscript"/>
        <sz val="8"/>
        <rFont val="Arial"/>
        <family val="2"/>
      </rPr>
      <t>(c)</t>
    </r>
  </si>
  <si>
    <r>
      <t xml:space="preserve">- Energy Assistance Payment Boost </t>
    </r>
    <r>
      <rPr>
        <vertAlign val="superscript"/>
        <sz val="8"/>
        <rFont val="Arial"/>
        <family val="2"/>
      </rPr>
      <t>(c)(i)</t>
    </r>
  </si>
  <si>
    <r>
      <t>Air Conditioning Rebate – Electricity</t>
    </r>
    <r>
      <rPr>
        <vertAlign val="superscript"/>
        <sz val="8"/>
        <rFont val="Arial"/>
        <family val="2"/>
      </rPr>
      <t xml:space="preserve"> (c)</t>
    </r>
  </si>
  <si>
    <r>
      <t xml:space="preserve">Dependent Child Rebate </t>
    </r>
    <r>
      <rPr>
        <vertAlign val="superscript"/>
        <sz val="8"/>
        <rFont val="Arial"/>
        <family val="2"/>
      </rPr>
      <t>(c)</t>
    </r>
  </si>
  <si>
    <t xml:space="preserve">Power for Remote Water and Waste Water </t>
  </si>
  <si>
    <r>
      <t>Services</t>
    </r>
    <r>
      <rPr>
        <vertAlign val="superscript"/>
        <sz val="8"/>
        <rFont val="Arial"/>
        <family val="2"/>
      </rPr>
      <t xml:space="preserve"> (c)</t>
    </r>
  </si>
  <si>
    <r>
      <t>Tariff Migration (Caravan Park Subsidy) </t>
    </r>
    <r>
      <rPr>
        <vertAlign val="superscript"/>
        <sz val="8"/>
        <rFont val="Arial"/>
        <family val="2"/>
      </rPr>
      <t>(c)</t>
    </r>
  </si>
  <si>
    <r>
      <t xml:space="preserve">Feed-In Tariff </t>
    </r>
    <r>
      <rPr>
        <vertAlign val="superscript"/>
        <sz val="8"/>
        <rFont val="Arial"/>
        <family val="2"/>
      </rPr>
      <t>(c)(j)</t>
    </r>
  </si>
  <si>
    <t xml:space="preserve">INSURANCE COMMISSION </t>
  </si>
  <si>
    <t>OF WESTERN AUSTRALIA</t>
  </si>
  <si>
    <t>Farm Vehicles – 50% Insurance Premium Rebate</t>
  </si>
  <si>
    <t>Voluntary Emergency Vehicles</t>
  </si>
  <si>
    <t>JUSTICE</t>
  </si>
  <si>
    <t>Legal Aid Concessions</t>
  </si>
  <si>
    <t>Court and Tribunal Concessions </t>
  </si>
  <si>
    <t xml:space="preserve">Public Trustee Concessions </t>
  </si>
  <si>
    <t>Registry of Births, Deaths and Marriages</t>
  </si>
  <si>
    <t>KEYSTART HOUSING SCHEME TRUST</t>
  </si>
  <si>
    <r>
      <t>Hardship Program </t>
    </r>
    <r>
      <rPr>
        <vertAlign val="superscript"/>
        <sz val="8"/>
        <rFont val="Arial"/>
        <family val="2"/>
      </rPr>
      <t>(a)(c)(k)</t>
    </r>
  </si>
  <si>
    <t>n/a</t>
  </si>
  <si>
    <t xml:space="preserve">LOCAL GOVERNMENT, SPORT AND </t>
  </si>
  <si>
    <t>CULTURAL INDUSTRIES</t>
  </si>
  <si>
    <t>KidSport Financial Assistance Vouchers</t>
  </si>
  <si>
    <t>Museum Concessions</t>
  </si>
  <si>
    <r>
      <t xml:space="preserve">Perth Theatre Trust Concessions </t>
    </r>
    <r>
      <rPr>
        <vertAlign val="superscript"/>
        <sz val="8"/>
        <rFont val="Arial"/>
        <family val="2"/>
      </rPr>
      <t>(a)</t>
    </r>
  </si>
  <si>
    <t>Recreation Camp Fee Concessions</t>
  </si>
  <si>
    <t xml:space="preserve">MINES, INDUSTRY REGULATION AND </t>
  </si>
  <si>
    <t>SAFETY</t>
  </si>
  <si>
    <t>Building Commission – Complaint Fee Concessions</t>
  </si>
  <si>
    <t>NATIONAL TRUST OF AUSTRALIA (WA)</t>
  </si>
  <si>
    <r>
      <t>Concession for Property Visitation</t>
    </r>
    <r>
      <rPr>
        <vertAlign val="superscript"/>
        <sz val="8"/>
        <rFont val="Arial"/>
        <family val="2"/>
      </rPr>
      <t xml:space="preserve"> (a)</t>
    </r>
  </si>
  <si>
    <r>
      <t>Children's Discount for Property Visitation</t>
    </r>
    <r>
      <rPr>
        <vertAlign val="superscript"/>
        <sz val="8"/>
        <rFont val="Arial"/>
        <family val="2"/>
      </rPr>
      <t xml:space="preserve"> (a)</t>
    </r>
  </si>
  <si>
    <t>PLANNING, LANDS AND HERITAGE</t>
  </si>
  <si>
    <t>Fremantle Prison Entry Concessions</t>
  </si>
  <si>
    <t>Pension Protection Plan Fees and Charges</t>
  </si>
  <si>
    <r>
      <t>(</t>
    </r>
    <r>
      <rPr>
        <i/>
        <sz val="8"/>
        <rFont val="Arial"/>
        <family val="2"/>
      </rPr>
      <t>Rebates &amp; Deferrals Act 1992</t>
    </r>
    <r>
      <rPr>
        <sz val="8"/>
        <rFont val="Arial"/>
        <family val="2"/>
      </rPr>
      <t>)</t>
    </r>
  </si>
  <si>
    <t xml:space="preserve">PRIMARY INDUSTRIES AND REGIONAL </t>
  </si>
  <si>
    <t>DEVELOPMENT</t>
  </si>
  <si>
    <t>Recreational Fishing Licence Fee</t>
  </si>
  <si>
    <t>- Fishing from a Boat</t>
  </si>
  <si>
    <t>- Rock Lobster</t>
  </si>
  <si>
    <t>- Net Fishing</t>
  </si>
  <si>
    <t>- Abalone</t>
  </si>
  <si>
    <t>- Marron</t>
  </si>
  <si>
    <t>- South West Freshwater Angling</t>
  </si>
  <si>
    <t>PUBLIC TRANSPORT AUTHORITY</t>
  </si>
  <si>
    <t>OF WESTERN AUSTRALIA</t>
  </si>
  <si>
    <t>Transperth</t>
  </si>
  <si>
    <r>
      <t xml:space="preserve">- General Fare Subsidy </t>
    </r>
    <r>
      <rPr>
        <vertAlign val="superscript"/>
        <sz val="8"/>
        <rFont val="Arial"/>
        <family val="2"/>
      </rPr>
      <t>(c)</t>
    </r>
  </si>
  <si>
    <r>
      <t>- Concession Fares</t>
    </r>
    <r>
      <rPr>
        <vertAlign val="superscript"/>
        <sz val="8"/>
        <rFont val="Arial"/>
        <family val="2"/>
      </rPr>
      <t> (c)</t>
    </r>
  </si>
  <si>
    <r>
      <t>- Free Transit Zone</t>
    </r>
    <r>
      <rPr>
        <vertAlign val="superscript"/>
        <sz val="8"/>
        <rFont val="Arial"/>
        <family val="2"/>
      </rPr>
      <t> (c)</t>
    </r>
  </si>
  <si>
    <r>
      <t xml:space="preserve">- Pensioners, Seniors and Carers Free Travel </t>
    </r>
    <r>
      <rPr>
        <vertAlign val="superscript"/>
        <sz val="8"/>
        <rFont val="Arial"/>
        <family val="2"/>
      </rPr>
      <t xml:space="preserve">(c) </t>
    </r>
  </si>
  <si>
    <r>
      <t>- Perth Stadium Special Events</t>
    </r>
    <r>
      <rPr>
        <vertAlign val="superscript"/>
        <sz val="8"/>
        <rFont val="Arial"/>
        <family val="2"/>
      </rPr>
      <t> (a)(c)</t>
    </r>
  </si>
  <si>
    <t>The 2020-21 actual reflects the COVID-19 impact due to suspended special events. T</t>
  </si>
  <si>
    <t>Regional Town Bus Services</t>
  </si>
  <si>
    <r>
      <t>- General Fare Subsidy</t>
    </r>
    <r>
      <rPr>
        <vertAlign val="superscript"/>
        <sz val="8"/>
        <rFont val="Arial"/>
        <family val="2"/>
      </rPr>
      <t xml:space="preserve"> (c)</t>
    </r>
  </si>
  <si>
    <t>Regional School Bus Services</t>
  </si>
  <si>
    <r>
      <t>- Student Conveyance Allowance </t>
    </r>
    <r>
      <rPr>
        <vertAlign val="superscript"/>
        <sz val="8"/>
        <rFont val="Arial"/>
        <family val="2"/>
      </rPr>
      <t>(c)</t>
    </r>
  </si>
  <si>
    <t>Transwa</t>
  </si>
  <si>
    <r>
      <t>- Concession Fares </t>
    </r>
    <r>
      <rPr>
        <vertAlign val="superscript"/>
        <sz val="8"/>
        <rFont val="Arial"/>
        <family val="2"/>
      </rPr>
      <t>(c)</t>
    </r>
  </si>
  <si>
    <r>
      <t>- Annual Free Trip for Regional Pensioners </t>
    </r>
    <r>
      <rPr>
        <vertAlign val="superscript"/>
        <sz val="8"/>
        <rFont val="Arial"/>
        <family val="2"/>
      </rPr>
      <t>(c)</t>
    </r>
  </si>
  <si>
    <t>SYNERGY</t>
  </si>
  <si>
    <r>
      <t xml:space="preserve">- Energy Assistance Payment Boost </t>
    </r>
    <r>
      <rPr>
        <vertAlign val="superscript"/>
        <sz val="8"/>
        <rFont val="Arial"/>
        <family val="2"/>
      </rPr>
      <t>(c)(i)</t>
    </r>
  </si>
  <si>
    <r>
      <t>Feed-In Tariff </t>
    </r>
    <r>
      <rPr>
        <vertAlign val="superscript"/>
        <sz val="8"/>
        <rFont val="Arial"/>
        <family val="2"/>
      </rPr>
      <t>(c)(l)</t>
    </r>
  </si>
  <si>
    <r>
      <t>Dependent Child Rebate</t>
    </r>
    <r>
      <rPr>
        <vertAlign val="superscript"/>
        <sz val="8"/>
        <rFont val="Arial"/>
        <family val="2"/>
      </rPr>
      <t> (c)</t>
    </r>
  </si>
  <si>
    <r>
      <t>Customer De-energisation</t>
    </r>
    <r>
      <rPr>
        <vertAlign val="superscript"/>
        <sz val="8"/>
        <rFont val="Arial"/>
        <family val="2"/>
      </rPr>
      <t xml:space="preserve"> (c)</t>
    </r>
  </si>
  <si>
    <r>
      <t xml:space="preserve">Customer Re-energisation </t>
    </r>
    <r>
      <rPr>
        <vertAlign val="superscript"/>
        <sz val="8"/>
        <rFont val="Arial"/>
        <family val="2"/>
      </rPr>
      <t>(c)</t>
    </r>
  </si>
  <si>
    <r>
      <t>Paper Bill Fee Waiver</t>
    </r>
    <r>
      <rPr>
        <vertAlign val="superscript"/>
        <sz val="8"/>
        <rFont val="Arial"/>
        <family val="2"/>
      </rPr>
      <t xml:space="preserve"> (c)</t>
    </r>
  </si>
  <si>
    <r>
      <t>Over the Counter Fee Waiver</t>
    </r>
    <r>
      <rPr>
        <vertAlign val="superscript"/>
        <sz val="8"/>
        <rFont val="Arial"/>
        <family val="2"/>
      </rPr>
      <t xml:space="preserve"> (c)</t>
    </r>
  </si>
  <si>
    <r>
      <t>Account Establishment Fee Rebate </t>
    </r>
    <r>
      <rPr>
        <vertAlign val="superscript"/>
        <sz val="8"/>
        <rFont val="Arial"/>
        <family val="2"/>
      </rPr>
      <t>(c)</t>
    </r>
  </si>
  <si>
    <r>
      <t>Late Payment Waiver</t>
    </r>
    <r>
      <rPr>
        <vertAlign val="superscript"/>
        <sz val="8"/>
        <rFont val="Arial"/>
        <family val="2"/>
      </rPr>
      <t> (c)</t>
    </r>
  </si>
  <si>
    <t xml:space="preserve">TRAINING AND WORKFORCE </t>
  </si>
  <si>
    <t>Tuition Fees – Vocational Education and</t>
  </si>
  <si>
    <t>Training Courses</t>
  </si>
  <si>
    <r>
      <t>- General Subsidy</t>
    </r>
    <r>
      <rPr>
        <vertAlign val="superscript"/>
        <sz val="8"/>
        <rFont val="Arial"/>
        <family val="2"/>
      </rPr>
      <t xml:space="preserve"> (m)</t>
    </r>
  </si>
  <si>
    <t>- Concession Card Holders</t>
  </si>
  <si>
    <r>
      <t>(70% Course Fee Discount)</t>
    </r>
    <r>
      <rPr>
        <vertAlign val="superscript"/>
        <sz val="8"/>
        <rFont val="Arial"/>
        <family val="2"/>
      </rPr>
      <t xml:space="preserve"> (m)</t>
    </r>
  </si>
  <si>
    <t xml:space="preserve">- Severe Financial Hardship </t>
  </si>
  <si>
    <r>
      <t>(100% Course Fee Waiver)</t>
    </r>
    <r>
      <rPr>
        <vertAlign val="superscript"/>
        <sz val="8"/>
        <rFont val="Arial"/>
        <family val="2"/>
      </rPr>
      <t xml:space="preserve"> (m)</t>
    </r>
  </si>
  <si>
    <t>South West Bus Service – Fare Concessions</t>
  </si>
  <si>
    <t>Fee Relief for Displaced Apprentices and</t>
  </si>
  <si>
    <r>
      <t xml:space="preserve">Trainees </t>
    </r>
    <r>
      <rPr>
        <vertAlign val="superscript"/>
        <sz val="8"/>
        <rFont val="Arial"/>
        <family val="2"/>
      </rPr>
      <t>(n)</t>
    </r>
  </si>
  <si>
    <t>TRANSPORT</t>
  </si>
  <si>
    <t>Light Vehicle Licence Fee Concessions</t>
  </si>
  <si>
    <t>- Seniors (50% Discount)</t>
  </si>
  <si>
    <t>- Pensioners (100% Discount)</t>
  </si>
  <si>
    <t>Travel Subsidy Schemes</t>
  </si>
  <si>
    <t>- Permanently Disabled – Taxi Subsidy</t>
  </si>
  <si>
    <t>- Remote Boarding Students</t>
  </si>
  <si>
    <t>- Seniors – Annual Free Trip South</t>
  </si>
  <si>
    <t>- Seniors – Inter‑Town Bus Services</t>
  </si>
  <si>
    <t>- Seniors – Intra‑Town Bus Services</t>
  </si>
  <si>
    <t>Drivers Licence Fee Concessions</t>
  </si>
  <si>
    <t xml:space="preserve">- Seniors (50% Discount) </t>
  </si>
  <si>
    <t>Perth Parking Licence Fee – Social Exemptions</t>
  </si>
  <si>
    <t xml:space="preserve">WATER CORPORATION </t>
  </si>
  <si>
    <t>Country Customer Equity Policies</t>
  </si>
  <si>
    <r>
      <t>- Country Water Pricing Subsidy </t>
    </r>
    <r>
      <rPr>
        <vertAlign val="superscript"/>
        <sz val="8"/>
        <rFont val="Arial"/>
        <family val="2"/>
      </rPr>
      <t>(c)</t>
    </r>
  </si>
  <si>
    <r>
      <t>- Drainage Charge Exemption </t>
    </r>
    <r>
      <rPr>
        <vertAlign val="superscript"/>
        <sz val="8"/>
        <rFont val="Arial"/>
        <family val="2"/>
      </rPr>
      <t>(c)</t>
    </r>
  </si>
  <si>
    <t>Service Charge Rebates</t>
  </si>
  <si>
    <t>- Pensioner or State Concession Card</t>
  </si>
  <si>
    <r>
      <t>Holders (up to 50%)</t>
    </r>
    <r>
      <rPr>
        <vertAlign val="superscript"/>
        <sz val="8"/>
        <rFont val="Arial"/>
        <family val="2"/>
      </rPr>
      <t xml:space="preserve"> (c)</t>
    </r>
  </si>
  <si>
    <t xml:space="preserve">- Dual Commonwealth Seniors Health Card and </t>
  </si>
  <si>
    <r>
      <t xml:space="preserve">WA Seniors Card Holders (up to 50%) </t>
    </r>
    <r>
      <rPr>
        <vertAlign val="superscript"/>
        <sz val="8"/>
        <rFont val="Arial"/>
        <family val="2"/>
      </rPr>
      <t>(c)</t>
    </r>
  </si>
  <si>
    <r>
      <t xml:space="preserve">- WA Seniors Card Holders (up to 25%) </t>
    </r>
    <r>
      <rPr>
        <vertAlign val="superscript"/>
        <sz val="8"/>
        <rFont val="Arial"/>
        <family val="2"/>
      </rPr>
      <t>(c)</t>
    </r>
  </si>
  <si>
    <t>- Rebates for Retirement Properties</t>
  </si>
  <si>
    <r>
      <t>(up to 25%)</t>
    </r>
    <r>
      <rPr>
        <vertAlign val="superscript"/>
        <sz val="8"/>
        <rFont val="Arial"/>
        <family val="2"/>
      </rPr>
      <t xml:space="preserve"> (c)</t>
    </r>
  </si>
  <si>
    <r>
      <t>Pensioners Consumption Concessions </t>
    </r>
    <r>
      <rPr>
        <vertAlign val="superscript"/>
        <sz val="8"/>
        <rFont val="Arial"/>
        <family val="2"/>
      </rPr>
      <t>(c)</t>
    </r>
  </si>
  <si>
    <r>
      <t xml:space="preserve">Ex-Gratia Water (Leak) Allowance </t>
    </r>
    <r>
      <rPr>
        <vertAlign val="superscript"/>
        <sz val="8"/>
        <rFont val="Arial"/>
        <family val="2"/>
      </rPr>
      <t>(c)</t>
    </r>
  </si>
  <si>
    <r>
      <t>Pensioners Rate Deferral Policy – Interest Costs </t>
    </r>
    <r>
      <rPr>
        <vertAlign val="superscript"/>
        <sz val="8"/>
        <rFont val="Arial"/>
        <family val="2"/>
      </rPr>
      <t>(c)</t>
    </r>
  </si>
  <si>
    <r>
      <t>Medical Assist</t>
    </r>
    <r>
      <rPr>
        <vertAlign val="superscript"/>
        <sz val="8"/>
        <rFont val="Arial"/>
        <family val="2"/>
      </rPr>
      <t xml:space="preserve"> (c) </t>
    </r>
  </si>
  <si>
    <t xml:space="preserve">WESTERN AUSTRALIAN SPORTS CENTRE </t>
  </si>
  <si>
    <t>TRUST – VENUESWEST</t>
  </si>
  <si>
    <t>Aquatic Centre Entry Concessions</t>
  </si>
  <si>
    <r>
      <t>- Single-entry</t>
    </r>
    <r>
      <rPr>
        <vertAlign val="superscript"/>
        <sz val="8"/>
        <rFont val="Arial"/>
        <family val="2"/>
      </rPr>
      <t xml:space="preserve"> (a)</t>
    </r>
  </si>
  <si>
    <r>
      <t>- Multi-entry (Aqua Card)</t>
    </r>
    <r>
      <rPr>
        <vertAlign val="superscript"/>
        <sz val="8"/>
        <rFont val="Arial"/>
        <family val="2"/>
      </rPr>
      <t xml:space="preserve"> (a)</t>
    </r>
  </si>
  <si>
    <r>
      <t>Fitness Membership Concessions</t>
    </r>
    <r>
      <rPr>
        <vertAlign val="superscript"/>
        <sz val="8"/>
        <rFont val="Arial"/>
        <family val="2"/>
      </rPr>
      <t xml:space="preserve"> (a)</t>
    </r>
  </si>
  <si>
    <t>Total</t>
  </si>
  <si>
    <t>(a) This concession has been significantly affected by the COVID-19 pandemic, COVID-19 restrictions and related initiatives.</t>
  </si>
  <si>
    <t>(b) The Tree Top Walk has been temporarily closed from December 2021 to February 2022 to complete maintenance works.</t>
  </si>
  <si>
    <t>(d) The pilot for this program ended in 2020-21.</t>
  </si>
  <si>
    <t>(e) The 2019-20 figure for concession parking of $307,000 reported in the 2021-22 Budget Papers incorrectly excluded administration costs of $92,000.</t>
  </si>
  <si>
    <t>(f) Includes cab charges associated with both the Child and Adolescent Health Service and East Metropolitan Health Service.</t>
  </si>
  <si>
    <t>(g) This is a new concession reported by the Service, following the introduction of voluntary assisted dying legislation in Western Australia. The Regional Access Support Scheme will provide support to regional patients living in rural or remote locations who do not have ready access to a local medical practitioner for assessments required under the Voluntary Assisted Dying Act 2019.</t>
  </si>
  <si>
    <t>(h) This is a new program in 2022-23 wherein the East Metropolitan Health Service pays out-of-pocket for drugs disbursed through community pharmacies.</t>
  </si>
  <si>
    <t>(i) The Energy Assistance Payment Boost was a temporary concession in response to the COVID-19 pandemic, which ceased in 2020-21.</t>
  </si>
  <si>
    <t>(j) Horizon Power’s Feed-in Tariff scheme concludes in early 2021-22.</t>
  </si>
  <si>
    <t>(k) A value for the Hardship Program concession cannot be identified as this program assists borrowers with reduced payments for up to six months with further extension subject to a case-by-case assessment. When the client comes out of the Hardship Program, they generally resume making normal repayments.</t>
  </si>
  <si>
    <t>(l) Synergy’s Feed-in Tariff ceased in 2020-21.</t>
  </si>
  <si>
    <t>(m) Changes in the cost of concessions and number of recipients over the reporting period largely reflect the impacts of the Lower Fees, Local Skills initiative and election commitments to increase training delivery.</t>
  </si>
  <si>
    <t>(n) This was a temporary concession provided in response to COVID-19 in 2020-21.</t>
  </si>
  <si>
    <t>Note: Columns may not add due to rounding. There are no subtotals for recipient numbers due to the different methods used to calculate these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</si>
</sst>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 #,##0_-;_-* &quot;-&quot;??_-;_-@_-"/>
  </numFmts>
  <fonts count="16" x14ac:knownFonts="1">
    <font>
      <sz val="10"/>
      <color theme="1"/>
      <name val="Palatino Linotype"/>
      <family val="2"/>
    </font>
    <font>
      <sz val="11"/>
      <color theme="1"/>
      <name val="Calibri"/>
      <family val="2"/>
      <scheme val="minor"/>
    </font>
    <font>
      <sz val="11"/>
      <color theme="1"/>
      <name val="Calibri"/>
      <family val="2"/>
      <scheme val="minor"/>
    </font>
    <font>
      <sz val="11"/>
      <name val="Calibri"/>
      <family val="2"/>
      <scheme val="minor"/>
    </font>
    <font>
      <sz val="8"/>
      <name val="Arial"/>
      <family val="2"/>
    </font>
    <font>
      <sz val="10"/>
      <name val="Arial"/>
      <family val="2"/>
    </font>
    <font>
      <b/>
      <sz val="12"/>
      <name val="Arial"/>
      <family val="2"/>
    </font>
    <font>
      <sz val="11"/>
      <name val="Arial"/>
      <family val="2"/>
    </font>
    <font>
      <sz val="10"/>
      <name val="Palatino Linotype"/>
      <family val="2"/>
    </font>
    <font>
      <sz val="8"/>
      <color theme="1"/>
      <name val="Arial"/>
      <family val="2"/>
    </font>
    <font>
      <b/>
      <sz val="8"/>
      <name val="Arial"/>
      <family val="2"/>
    </font>
    <font>
      <vertAlign val="superscript"/>
      <sz val="10"/>
      <name val="Palatino Linotype"/>
      <family val="2"/>
    </font>
    <font>
      <vertAlign val="superscript"/>
      <sz val="8"/>
      <name val="Arial"/>
      <family val="2"/>
    </font>
    <font>
      <sz val="10"/>
      <color theme="1"/>
      <name val="Arial"/>
      <family val="2"/>
    </font>
    <font>
      <i/>
      <sz val="8"/>
      <name val="Arial"/>
      <family val="2"/>
    </font>
    <font>
      <sz val="10"/>
      <color theme="0"/>
      <name val="Palatino Linotype"/>
      <family val="2"/>
    </font>
  </fonts>
  <fills count="7">
    <fill>
      <patternFill patternType="none"/>
    </fill>
    <fill>
      <patternFill patternType="gray125"/>
    </fill>
    <fill>
      <patternFill patternType="solid">
        <fgColor theme="6"/>
      </patternFill>
    </fill>
    <fill>
      <patternFill patternType="solid">
        <fgColor rgb="FF00B050"/>
        <bgColor indexed="64"/>
      </patternFill>
    </fill>
    <fill>
      <patternFill patternType="solid">
        <fgColor theme="8" tint="0.39997558519241921"/>
        <bgColor indexed="64"/>
      </patternFill>
    </fill>
    <fill>
      <patternFill patternType="solid">
        <fgColor rgb="FFC0C0C0"/>
        <bgColor indexed="64"/>
      </patternFill>
    </fill>
    <fill>
      <patternFill patternType="solid">
        <fgColor theme="0" tint="-0.249977111117893"/>
        <bgColor indexed="64"/>
      </patternFill>
    </fill>
  </fills>
  <borders count="3">
    <border>
      <left/>
      <right/>
      <top/>
      <bottom/>
      <diagonal/>
    </border>
    <border>
      <left/>
      <right/>
      <top style="medium">
        <color indexed="64"/>
      </top>
      <bottom/>
      <diagonal/>
    </border>
    <border>
      <left/>
      <right/>
      <top/>
      <bottom style="medium">
        <color indexed="64"/>
      </bottom>
      <diagonal/>
    </border>
  </borders>
  <cellStyleXfs count="5">
    <xf numFmtId="0" fontId="0" fillId="0" borderId="0"/>
    <xf numFmtId="0" fontId="15" fillId="2" borderId="0" applyNumberFormat="0" applyBorder="0" applyAlignment="0" applyProtection="0"/>
    <xf numFmtId="0" fontId="2" fillId="0" borderId="0"/>
    <xf numFmtId="0" fontId="4" fillId="0" borderId="0" applyFont="0" applyFill="0" applyBorder="0" applyAlignment="0" applyProtection="0"/>
    <xf numFmtId="0" fontId="13" fillId="0" borderId="0"/>
  </cellStyleXfs>
  <cellXfs count="70">
    <xf numFmtId="0" fontId="0" fillId="0" borderId="0" xfId="0"/>
    <xf numFmtId="0" fontId="3" fillId="0" borderId="0" xfId="2" applyFont="1"/>
    <xf numFmtId="0" fontId="5" fillId="0" borderId="0" xfId="3" applyFont="1" applyFill="1"/>
    <xf numFmtId="0" fontId="4" fillId="0" borderId="0" xfId="3" applyFont="1" applyFill="1"/>
    <xf numFmtId="0" fontId="6" fillId="0" borderId="0" xfId="3" applyFont="1" applyFill="1" applyAlignment="1">
      <alignment horizontal="center"/>
    </xf>
    <xf numFmtId="0" fontId="7" fillId="0" borderId="0" xfId="3" applyFont="1" applyFill="1" applyAlignment="1">
      <alignment horizontal="center"/>
    </xf>
    <xf numFmtId="0" fontId="3" fillId="3" borderId="0" xfId="2" applyFont="1" applyFill="1"/>
    <xf numFmtId="0" fontId="3" fillId="4" borderId="0" xfId="2" applyFont="1" applyFill="1"/>
    <xf numFmtId="0" fontId="7" fillId="0" borderId="0" xfId="3" applyFont="1" applyAlignment="1">
      <alignment horizontal="center"/>
    </xf>
    <xf numFmtId="0" fontId="8" fillId="0" borderId="0" xfId="0" applyFont="1"/>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5" borderId="1" xfId="0" applyFont="1" applyFill="1" applyBorder="1" applyAlignment="1">
      <alignment horizontal="right" vertical="center"/>
    </xf>
    <xf numFmtId="0" fontId="4" fillId="0" borderId="0" xfId="0" applyFont="1" applyAlignment="1">
      <alignment horizontal="right" vertical="center"/>
    </xf>
    <xf numFmtId="0" fontId="4" fillId="0" borderId="0" xfId="0" applyFont="1"/>
    <xf numFmtId="0" fontId="8" fillId="0" borderId="0" xfId="0" applyFont="1" applyAlignment="1">
      <alignment vertical="center"/>
    </xf>
    <xf numFmtId="0" fontId="9" fillId="0" borderId="0" xfId="0" applyFont="1"/>
    <xf numFmtId="0" fontId="4" fillId="0" borderId="0" xfId="0" applyFont="1" applyAlignment="1">
      <alignment vertical="center"/>
    </xf>
    <xf numFmtId="0" fontId="4" fillId="5" borderId="0" xfId="0" applyFont="1" applyFill="1" applyAlignment="1">
      <alignment horizontal="right" vertical="center"/>
    </xf>
    <xf numFmtId="0" fontId="4" fillId="0" borderId="0" xfId="0" applyFont="1" applyAlignment="1">
      <alignment horizontal="left" vertical="center"/>
    </xf>
    <xf numFmtId="0" fontId="10" fillId="0" borderId="0" xfId="0" applyFont="1" applyAlignment="1">
      <alignment horizontal="left" vertical="center"/>
    </xf>
    <xf numFmtId="164" fontId="4" fillId="0" borderId="0" xfId="0" applyNumberFormat="1" applyFont="1" applyAlignment="1">
      <alignment vertical="center"/>
    </xf>
    <xf numFmtId="164" fontId="4" fillId="5" borderId="0" xfId="0" applyNumberFormat="1" applyFont="1" applyFill="1" applyAlignment="1">
      <alignment vertical="center"/>
    </xf>
    <xf numFmtId="0" fontId="10" fillId="0" borderId="0" xfId="0" applyFont="1" applyAlignment="1">
      <alignment horizontal="left" vertical="center" indent="1"/>
    </xf>
    <xf numFmtId="0" fontId="4" fillId="0" borderId="0" xfId="0" applyFont="1" applyAlignment="1">
      <alignment vertical="center" wrapText="1"/>
    </xf>
    <xf numFmtId="0" fontId="4" fillId="0" borderId="0" xfId="0" quotePrefix="1" applyFont="1" applyAlignment="1">
      <alignment horizontal="left" vertical="center" wrapText="1" indent="1"/>
    </xf>
    <xf numFmtId="0" fontId="11" fillId="0" borderId="0" xfId="0" applyFont="1"/>
    <xf numFmtId="0" fontId="4" fillId="0" borderId="0" xfId="0" applyFont="1" applyAlignment="1">
      <alignment horizontal="left" vertical="center" wrapText="1" indent="1"/>
    </xf>
    <xf numFmtId="164" fontId="4" fillId="6" borderId="0" xfId="0" applyNumberFormat="1" applyFont="1" applyFill="1" applyAlignment="1">
      <alignment vertical="center"/>
    </xf>
    <xf numFmtId="0" fontId="4" fillId="5" borderId="0" xfId="0" applyFont="1" applyFill="1"/>
    <xf numFmtId="0" fontId="10" fillId="0" borderId="0" xfId="0" applyFont="1" applyAlignment="1">
      <alignment vertical="center" wrapText="1"/>
    </xf>
    <xf numFmtId="164" fontId="10" fillId="0" borderId="0" xfId="0" applyNumberFormat="1" applyFont="1" applyAlignment="1">
      <alignment vertical="center"/>
    </xf>
    <xf numFmtId="164" fontId="10" fillId="5" borderId="0" xfId="0" applyNumberFormat="1" applyFont="1" applyFill="1" applyAlignment="1">
      <alignment vertical="center"/>
    </xf>
    <xf numFmtId="164" fontId="10" fillId="6" borderId="0" xfId="0" applyNumberFormat="1" applyFont="1" applyFill="1" applyAlignment="1">
      <alignment vertical="center"/>
    </xf>
    <xf numFmtId="0" fontId="4" fillId="0" borderId="0" xfId="0" applyFont="1" applyAlignment="1">
      <alignment horizontal="left" vertical="center" wrapText="1"/>
    </xf>
    <xf numFmtId="0" fontId="4" fillId="0" borderId="0" xfId="0" quotePrefix="1" applyFont="1" applyAlignment="1">
      <alignment horizontal="left" vertical="center" wrapText="1"/>
    </xf>
    <xf numFmtId="0" fontId="4" fillId="0" borderId="0" xfId="4" applyFont="1" applyAlignment="1">
      <alignment vertical="center" wrapText="1"/>
    </xf>
    <xf numFmtId="0" fontId="4" fillId="0" borderId="0" xfId="0" quotePrefix="1" applyFont="1" applyAlignment="1">
      <alignment horizontal="left" vertical="center" indent="1"/>
    </xf>
    <xf numFmtId="0" fontId="4" fillId="0" borderId="0" xfId="0" applyFont="1" applyAlignment="1">
      <alignment horizontal="left" vertical="center" indent="1"/>
    </xf>
    <xf numFmtId="164" fontId="4" fillId="5" borderId="0" xfId="0" applyNumberFormat="1" applyFont="1" applyFill="1" applyAlignment="1">
      <alignment horizontal="right" vertical="center"/>
    </xf>
    <xf numFmtId="164" fontId="4" fillId="0" borderId="0" xfId="0" applyNumberFormat="1" applyFont="1" applyAlignment="1">
      <alignment horizontal="right" vertical="center"/>
    </xf>
    <xf numFmtId="164" fontId="10" fillId="0" borderId="0" xfId="0" applyNumberFormat="1" applyFont="1" applyAlignment="1">
      <alignment horizontal="right" vertical="center"/>
    </xf>
    <xf numFmtId="164" fontId="10" fillId="5" borderId="0" xfId="0" applyNumberFormat="1" applyFont="1" applyFill="1" applyAlignment="1">
      <alignment horizontal="right" vertical="center"/>
    </xf>
    <xf numFmtId="0" fontId="4" fillId="0" borderId="0" xfId="4" quotePrefix="1" applyFont="1" applyAlignment="1">
      <alignment horizontal="left" vertical="center" wrapText="1" indent="2"/>
    </xf>
    <xf numFmtId="165" fontId="4" fillId="0" borderId="0" xfId="0" applyNumberFormat="1" applyFont="1" applyAlignment="1">
      <alignment horizontal="right" vertical="center"/>
    </xf>
    <xf numFmtId="0" fontId="4" fillId="6" borderId="0" xfId="0" applyFont="1" applyFill="1" applyAlignment="1">
      <alignment vertical="center"/>
    </xf>
    <xf numFmtId="0" fontId="4" fillId="0" borderId="0" xfId="4" quotePrefix="1" applyFont="1" applyAlignment="1">
      <alignment horizontal="left" vertical="center" wrapText="1" indent="1"/>
    </xf>
    <xf numFmtId="0" fontId="4" fillId="0" borderId="0" xfId="4" applyFont="1" applyAlignment="1">
      <alignment horizontal="left" vertical="center" wrapText="1"/>
    </xf>
    <xf numFmtId="0" fontId="10" fillId="0" borderId="0" xfId="0" applyFont="1" applyAlignment="1">
      <alignment vertical="center"/>
    </xf>
    <xf numFmtId="0" fontId="4" fillId="0" borderId="0" xfId="4" applyFont="1" applyAlignment="1">
      <alignment horizontal="left" vertical="center" wrapText="1" indent="1"/>
    </xf>
    <xf numFmtId="0" fontId="4" fillId="5" borderId="0" xfId="0" applyFont="1" applyFill="1" applyAlignment="1">
      <alignment vertical="center"/>
    </xf>
    <xf numFmtId="0" fontId="4" fillId="0" borderId="0" xfId="4" applyFont="1" applyAlignment="1">
      <alignment horizontal="left" vertical="center" wrapText="1" indent="3"/>
    </xf>
    <xf numFmtId="0" fontId="4" fillId="0" borderId="0" xfId="4" applyFont="1" applyAlignment="1">
      <alignment horizontal="left" vertical="center"/>
    </xf>
    <xf numFmtId="0" fontId="4" fillId="0" borderId="0" xfId="4" applyFont="1" applyAlignment="1">
      <alignment vertical="center"/>
    </xf>
    <xf numFmtId="3" fontId="4" fillId="0" borderId="0" xfId="0" applyNumberFormat="1" applyFont="1"/>
    <xf numFmtId="3" fontId="4" fillId="5" borderId="0" xfId="0" applyNumberFormat="1" applyFont="1" applyFill="1"/>
    <xf numFmtId="0" fontId="4" fillId="0" borderId="0" xfId="4" applyFont="1" applyAlignment="1">
      <alignment horizontal="left" vertical="center" indent="1"/>
    </xf>
    <xf numFmtId="3" fontId="4" fillId="5" borderId="0" xfId="0" applyNumberFormat="1" applyFont="1" applyFill="1" applyAlignment="1">
      <alignment vertical="center"/>
    </xf>
    <xf numFmtId="3" fontId="4" fillId="0" borderId="0" xfId="0" applyNumberFormat="1" applyFont="1" applyAlignment="1">
      <alignment vertical="center"/>
    </xf>
    <xf numFmtId="0" fontId="4" fillId="0" borderId="0" xfId="0" applyFont="1" applyAlignment="1">
      <alignment horizontal="left" vertical="center" wrapText="1" indent="2"/>
    </xf>
    <xf numFmtId="0" fontId="10" fillId="0" borderId="0" xfId="1" applyFont="1" applyFill="1" applyAlignment="1">
      <alignment vertical="center" wrapText="1"/>
    </xf>
    <xf numFmtId="0" fontId="1" fillId="0" borderId="0" xfId="2" applyFont="1"/>
    <xf numFmtId="164" fontId="4" fillId="0" borderId="0" xfId="0" applyNumberFormat="1" applyFont="1"/>
    <xf numFmtId="0" fontId="10" fillId="0" borderId="2" xfId="1" applyFont="1" applyFill="1" applyBorder="1" applyAlignment="1">
      <alignment vertical="center" wrapText="1"/>
    </xf>
    <xf numFmtId="164" fontId="10" fillId="0" borderId="2" xfId="0" applyNumberFormat="1" applyFont="1" applyBorder="1" applyAlignment="1">
      <alignment vertical="center"/>
    </xf>
    <xf numFmtId="164" fontId="4" fillId="0" borderId="2" xfId="0" applyNumberFormat="1" applyFont="1" applyBorder="1" applyAlignment="1">
      <alignment vertical="center"/>
    </xf>
    <xf numFmtId="164" fontId="10" fillId="5" borderId="2" xfId="0" applyNumberFormat="1" applyFont="1" applyFill="1" applyBorder="1" applyAlignment="1">
      <alignment vertical="center"/>
    </xf>
    <xf numFmtId="164" fontId="4" fillId="5" borderId="2" xfId="0" applyNumberFormat="1" applyFont="1" applyFill="1" applyBorder="1" applyAlignment="1">
      <alignment vertical="center"/>
    </xf>
    <xf numFmtId="0" fontId="6" fillId="0" borderId="0" xfId="3" applyFont="1" applyAlignment="1">
      <alignment horizontal="center"/>
    </xf>
    <xf numFmtId="0" fontId="7" fillId="0" borderId="0" xfId="3" applyFont="1" applyAlignment="1">
      <alignment horizontal="center"/>
    </xf>
  </cellXfs>
  <cellStyles count="5">
    <cellStyle name="Accent3" xfId="1" builtinId="37"/>
    <cellStyle name="Normal" xfId="0" builtinId="0"/>
    <cellStyle name="Normal 2" xfId="4" xr:uid="{2F314F71-20F5-491F-AE74-633210E9F501}"/>
    <cellStyle name="Normal 4 21" xfId="3" xr:uid="{099AA6D6-DC58-4DA2-90FE-A74BF3BB6966}"/>
    <cellStyle name="Normal 53" xfId="2" xr:uid="{873F9C86-D40A-4B3D-B417-CAB3DC1E4A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wa.gov.au\TreasuryBusiness\Budgeting\Budget%20Formulation%20and%20Review%20Process\2018-19%20Budget%20Process\Social%20Concessions%20Survey\WORKING%20Social%20Concessions%20Database%202018-19%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F.wa.gov.au\TreasuryBusiness\Infrastructure%20and%20Finance\Infrastructure\State%20Budget%20for%20whole%20of%20division\BP3%20-%20Appendix%208%20(2018-19)\Appendix%208%20Tables%202018-19%20BP3%20(w%20FO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May changes"/>
      <sheetName val="FINAL VERSION CLEARED BY ED"/>
      <sheetName val="More checking"/>
      <sheetName val="Checking"/>
      <sheetName val="FINAL"/>
      <sheetName val="Version 1"/>
      <sheetName val="Sheet1"/>
      <sheetName val="old footnotes"/>
      <sheetName val="new footnotes"/>
      <sheetName val="FINAL OS vs SC"/>
      <sheetName val="Draft Op &amp; Other Subs"/>
      <sheetName val="SC v OS"/>
      <sheetName val="WC reconciliation"/>
    </sheetNames>
    <sheetDataSet>
      <sheetData sheetId="0"/>
      <sheetData sheetId="1"/>
      <sheetData sheetId="2"/>
      <sheetData sheetId="3"/>
      <sheetData sheetId="4"/>
      <sheetData sheetId="5"/>
      <sheetData sheetId="6"/>
      <sheetData sheetId="7"/>
      <sheetData sheetId="8"/>
      <sheetData sheetId="9"/>
      <sheetData sheetId="10"/>
      <sheetData sheetId="11">
        <row r="4">
          <cell r="G4">
            <v>1000000</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er"/>
      <sheetName val="Sheet3"/>
      <sheetName val="8.1"/>
      <sheetName val="8.2"/>
      <sheetName val="8.3"/>
      <sheetName val="8.4"/>
      <sheetName val="8.5"/>
      <sheetName val="8.7"/>
      <sheetName val="8.8"/>
      <sheetName val="8.9"/>
      <sheetName val="Current TER &amp; Divs"/>
      <sheetName val="Current Op Sub"/>
      <sheetName val="OLD DATA&gt;"/>
      <sheetName val="5-4-18 TER &amp; Divs"/>
      <sheetName val="5-4-18 Op Sub"/>
      <sheetName val="20-3-18 TER &amp; Divs"/>
      <sheetName val="20-3-18 Op Su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A4E7D-1E59-4DCB-87F1-E80B42E0C294}">
  <sheetPr>
    <tabColor theme="7"/>
  </sheetPr>
  <dimension ref="A1:AD323"/>
  <sheetViews>
    <sheetView showGridLines="0" tabSelected="1" zoomScaleNormal="100" zoomScaleSheetLayoutView="70" workbookViewId="0"/>
  </sheetViews>
  <sheetFormatPr defaultColWidth="9.09765625" defaultRowHeight="14.5" x14ac:dyDescent="0.4"/>
  <cols>
    <col min="1" max="1" width="36.8984375" style="14" customWidth="1"/>
    <col min="2" max="8" width="8.8984375" style="14" customWidth="1"/>
    <col min="9" max="15" width="8.8984375" style="14" hidden="1" customWidth="1"/>
    <col min="16" max="16" width="0" style="9" hidden="1" customWidth="1"/>
    <col min="17" max="17" width="9.09765625" style="9" hidden="1" customWidth="1"/>
    <col min="18" max="30" width="0" style="9" hidden="1" customWidth="1"/>
    <col min="31" max="16384" width="9.09765625" style="9"/>
  </cols>
  <sheetData>
    <row r="1" spans="1:30" s="1" customFormat="1" x14ac:dyDescent="0.35">
      <c r="A1" s="2" t="s">
        <v>0</v>
      </c>
      <c r="B1" s="3"/>
      <c r="C1" s="3"/>
      <c r="D1" s="3"/>
      <c r="E1" s="3"/>
      <c r="F1" s="3"/>
      <c r="G1" s="3"/>
      <c r="H1" s="3"/>
      <c r="I1" s="3"/>
      <c r="J1" s="3"/>
      <c r="K1" s="3"/>
      <c r="L1" s="3"/>
      <c r="M1" s="3"/>
      <c r="N1" s="3"/>
      <c r="O1" s="3"/>
    </row>
    <row r="2" spans="1:30" s="1" customFormat="1" x14ac:dyDescent="0.35">
      <c r="A2" s="2"/>
      <c r="B2" s="3"/>
      <c r="C2" s="3"/>
      <c r="D2" s="3"/>
      <c r="E2" s="3"/>
      <c r="F2" s="3"/>
      <c r="G2" s="3"/>
      <c r="H2" s="3"/>
      <c r="I2" s="3"/>
      <c r="J2" s="3"/>
      <c r="K2" s="3"/>
      <c r="L2" s="3"/>
      <c r="M2" s="3"/>
      <c r="N2" s="3"/>
      <c r="O2" s="3"/>
    </row>
    <row r="3" spans="1:30" s="1" customFormat="1" ht="15.5" x14ac:dyDescent="0.35">
      <c r="A3" s="68" t="s">
        <v>1</v>
      </c>
      <c r="B3" s="68"/>
      <c r="C3" s="68"/>
      <c r="D3" s="68"/>
      <c r="E3" s="68"/>
      <c r="F3" s="68"/>
      <c r="G3" s="68"/>
      <c r="H3" s="4"/>
      <c r="I3" s="4"/>
      <c r="J3" s="4"/>
      <c r="K3" s="4"/>
      <c r="L3" s="4"/>
      <c r="M3" s="4"/>
      <c r="N3" s="4"/>
      <c r="O3" s="4"/>
    </row>
    <row r="4" spans="1:30" s="1" customFormat="1" x14ac:dyDescent="0.35">
      <c r="A4" s="69" t="s">
        <v>2</v>
      </c>
      <c r="B4" s="69"/>
      <c r="C4" s="69"/>
      <c r="D4" s="69"/>
      <c r="E4" s="69"/>
      <c r="F4" s="69"/>
      <c r="G4" s="69"/>
      <c r="H4" s="5"/>
      <c r="I4" s="5"/>
      <c r="J4" s="5"/>
      <c r="K4" s="5"/>
      <c r="L4" s="5"/>
      <c r="M4" s="5"/>
      <c r="N4" s="5"/>
      <c r="O4" s="5"/>
      <c r="Q4" s="6" t="s">
        <v>3</v>
      </c>
      <c r="R4" s="1" t="s">
        <v>4</v>
      </c>
      <c r="S4" s="1" t="s">
        <v>5</v>
      </c>
      <c r="T4" s="1" t="s">
        <v>6</v>
      </c>
      <c r="U4" s="1" t="s">
        <v>7</v>
      </c>
      <c r="V4" s="1" t="s">
        <v>8</v>
      </c>
      <c r="W4" s="1" t="s">
        <v>9</v>
      </c>
      <c r="X4" s="1" t="s">
        <v>10</v>
      </c>
      <c r="Y4" s="1" t="s">
        <v>11</v>
      </c>
      <c r="Z4" s="1" t="s">
        <v>12</v>
      </c>
      <c r="AA4" s="1" t="s">
        <v>13</v>
      </c>
      <c r="AB4" s="1" t="s">
        <v>14</v>
      </c>
      <c r="AC4" s="7" t="s">
        <v>15</v>
      </c>
      <c r="AD4" s="7" t="s">
        <v>16</v>
      </c>
    </row>
    <row r="5" spans="1:30" s="1" customFormat="1" ht="4.5" customHeight="1" thickBot="1" x14ac:dyDescent="0.4">
      <c r="A5" s="8"/>
      <c r="B5" s="5"/>
      <c r="C5" s="5"/>
      <c r="D5" s="5"/>
      <c r="E5" s="5"/>
      <c r="F5" s="8"/>
      <c r="G5" s="8"/>
      <c r="H5" s="5"/>
      <c r="I5" s="5"/>
      <c r="J5" s="5"/>
      <c r="K5" s="5"/>
      <c r="L5" s="5"/>
      <c r="M5" s="5"/>
      <c r="N5" s="5"/>
      <c r="O5" s="5"/>
    </row>
    <row r="6" spans="1:30" ht="11.5" customHeight="1" x14ac:dyDescent="0.4">
      <c r="A6" s="10"/>
      <c r="B6" s="11" t="s">
        <v>17</v>
      </c>
      <c r="C6" s="11" t="s">
        <v>17</v>
      </c>
      <c r="D6" s="11" t="s">
        <v>18</v>
      </c>
      <c r="E6" s="11" t="s">
        <v>18</v>
      </c>
      <c r="F6" s="12" t="s">
        <v>19</v>
      </c>
      <c r="G6" s="12" t="s">
        <v>19</v>
      </c>
      <c r="H6" s="13"/>
      <c r="I6" s="13"/>
      <c r="J6" s="13"/>
      <c r="K6" s="13"/>
      <c r="L6" s="13"/>
      <c r="M6" s="13"/>
      <c r="N6" s="13"/>
      <c r="O6" s="13"/>
      <c r="P6" s="9" t="s">
        <v>20</v>
      </c>
      <c r="Q6" s="14" t="s">
        <v>21</v>
      </c>
      <c r="R6" s="9" t="s">
        <v>22</v>
      </c>
      <c r="S6" s="14" t="s">
        <v>23</v>
      </c>
      <c r="T6" s="15" t="s">
        <v>24</v>
      </c>
      <c r="U6" s="9" t="s">
        <v>25</v>
      </c>
      <c r="V6" s="9" t="s">
        <v>26</v>
      </c>
      <c r="W6" s="16" t="s">
        <v>27</v>
      </c>
      <c r="X6" s="14" t="s">
        <v>28</v>
      </c>
      <c r="Y6" s="14" t="s">
        <v>29</v>
      </c>
      <c r="Z6" s="9" t="s">
        <v>30</v>
      </c>
      <c r="AA6" s="9" t="s">
        <v>31</v>
      </c>
      <c r="AB6" s="9" t="s">
        <v>32</v>
      </c>
      <c r="AC6" s="9" t="s">
        <v>33</v>
      </c>
    </row>
    <row r="7" spans="1:30" ht="11.5" customHeight="1" x14ac:dyDescent="0.4">
      <c r="A7" s="17"/>
      <c r="B7" s="13"/>
      <c r="C7" s="13"/>
      <c r="D7" s="13" t="s">
        <v>34</v>
      </c>
      <c r="E7" s="13" t="s">
        <v>34</v>
      </c>
      <c r="F7" s="18" t="s">
        <v>35</v>
      </c>
      <c r="G7" s="18" t="s">
        <v>35</v>
      </c>
      <c r="H7" s="13"/>
      <c r="I7" s="13"/>
      <c r="J7" s="13"/>
      <c r="K7" s="13"/>
      <c r="L7" s="13"/>
      <c r="M7" s="13"/>
      <c r="N7" s="13"/>
      <c r="O7" s="13"/>
      <c r="P7" s="9" t="s">
        <v>36</v>
      </c>
      <c r="Q7" s="14" t="s">
        <v>21</v>
      </c>
      <c r="R7" s="14" t="s">
        <v>23</v>
      </c>
      <c r="S7" s="14" t="s">
        <v>37</v>
      </c>
      <c r="T7" s="9" t="s">
        <v>38</v>
      </c>
      <c r="U7" s="14" t="s">
        <v>39</v>
      </c>
      <c r="V7" s="14" t="s">
        <v>40</v>
      </c>
      <c r="W7" s="9" t="s">
        <v>41</v>
      </c>
      <c r="X7" s="9" t="s">
        <v>42</v>
      </c>
      <c r="Y7" s="9" t="s">
        <v>43</v>
      </c>
      <c r="Z7" s="9" t="s">
        <v>44</v>
      </c>
    </row>
    <row r="8" spans="1:30" ht="11.5" customHeight="1" x14ac:dyDescent="0.4">
      <c r="A8" s="19"/>
      <c r="B8" s="13" t="s">
        <v>45</v>
      </c>
      <c r="C8" s="13" t="s">
        <v>45</v>
      </c>
      <c r="D8" s="13" t="s">
        <v>45</v>
      </c>
      <c r="E8" s="13" t="s">
        <v>45</v>
      </c>
      <c r="F8" s="18" t="s">
        <v>46</v>
      </c>
      <c r="G8" s="18" t="s">
        <v>46</v>
      </c>
      <c r="H8" s="13"/>
      <c r="I8" s="13"/>
      <c r="J8" s="13"/>
      <c r="K8" s="13"/>
      <c r="L8" s="13"/>
      <c r="M8" s="13"/>
      <c r="N8" s="13"/>
      <c r="O8" s="13"/>
    </row>
    <row r="9" spans="1:30" ht="11.5" customHeight="1" x14ac:dyDescent="0.4">
      <c r="A9" s="19"/>
      <c r="B9" s="13" t="s">
        <v>47</v>
      </c>
      <c r="C9" s="13" t="s">
        <v>48</v>
      </c>
      <c r="D9" s="13" t="s">
        <v>47</v>
      </c>
      <c r="E9" s="13" t="s">
        <v>48</v>
      </c>
      <c r="F9" s="18" t="s">
        <v>47</v>
      </c>
      <c r="G9" s="18" t="s">
        <v>48</v>
      </c>
      <c r="H9" s="13"/>
      <c r="I9" s="13"/>
      <c r="J9" s="13"/>
      <c r="K9" s="13"/>
      <c r="L9" s="13"/>
      <c r="M9" s="13"/>
      <c r="N9" s="13"/>
      <c r="O9" s="13"/>
    </row>
    <row r="10" spans="1:30" ht="11.5" customHeight="1" x14ac:dyDescent="0.4">
      <c r="A10" s="20" t="s">
        <v>49</v>
      </c>
      <c r="B10" s="21"/>
      <c r="C10" s="21"/>
      <c r="D10" s="21"/>
      <c r="E10" s="21"/>
      <c r="F10" s="22"/>
      <c r="G10" s="22"/>
      <c r="H10" s="21"/>
      <c r="I10" s="21"/>
      <c r="J10" s="21"/>
      <c r="K10" s="21"/>
      <c r="L10" s="21"/>
      <c r="M10" s="21"/>
      <c r="N10" s="21"/>
      <c r="O10" s="21"/>
    </row>
    <row r="11" spans="1:30" ht="11.5" customHeight="1" x14ac:dyDescent="0.4">
      <c r="A11" s="23" t="s">
        <v>50</v>
      </c>
      <c r="B11" s="21"/>
      <c r="C11" s="21"/>
      <c r="D11" s="21"/>
      <c r="E11" s="21"/>
      <c r="F11" s="22"/>
      <c r="G11" s="22"/>
      <c r="H11" s="21"/>
      <c r="I11" s="21"/>
      <c r="J11" s="21"/>
      <c r="K11" s="21"/>
      <c r="L11" s="21"/>
      <c r="M11" s="21"/>
      <c r="N11" s="21"/>
      <c r="O11" s="21"/>
    </row>
    <row r="12" spans="1:30" ht="11.5" customHeight="1" x14ac:dyDescent="0.4">
      <c r="A12" s="24" t="s">
        <v>51</v>
      </c>
      <c r="B12" s="21"/>
      <c r="C12" s="21"/>
      <c r="D12" s="21"/>
      <c r="E12" s="21"/>
      <c r="F12" s="22"/>
      <c r="G12" s="22"/>
      <c r="H12" s="21"/>
      <c r="I12" s="21"/>
      <c r="J12" s="21"/>
      <c r="K12" s="21"/>
      <c r="L12" s="21"/>
      <c r="M12" s="21"/>
      <c r="N12" s="21"/>
      <c r="O12" s="21"/>
    </row>
    <row r="13" spans="1:30" ht="11.5" customHeight="1" x14ac:dyDescent="0.4">
      <c r="A13" s="25" t="s">
        <v>52</v>
      </c>
      <c r="B13" s="21">
        <v>5046</v>
      </c>
      <c r="C13" s="21">
        <v>152916</v>
      </c>
      <c r="D13" s="21">
        <v>5131</v>
      </c>
      <c r="E13" s="21">
        <v>150902</v>
      </c>
      <c r="F13" s="22">
        <v>5186</v>
      </c>
      <c r="G13" s="22">
        <v>149875</v>
      </c>
      <c r="H13" s="21"/>
      <c r="I13" s="21"/>
      <c r="J13" s="21"/>
      <c r="K13" s="21"/>
      <c r="L13" s="21"/>
      <c r="M13" s="21"/>
      <c r="N13" s="21"/>
      <c r="O13" s="21"/>
    </row>
    <row r="14" spans="1:30" ht="11.5" customHeight="1" x14ac:dyDescent="0.4">
      <c r="A14" s="25" t="s">
        <v>53</v>
      </c>
      <c r="B14" s="21">
        <v>1619</v>
      </c>
      <c r="C14" s="21">
        <v>98141</v>
      </c>
      <c r="D14" s="21">
        <v>1646</v>
      </c>
      <c r="E14" s="21">
        <v>96848</v>
      </c>
      <c r="F14" s="22">
        <v>1664</v>
      </c>
      <c r="G14" s="22">
        <v>96189</v>
      </c>
      <c r="H14" s="21"/>
      <c r="I14" s="21"/>
      <c r="J14" s="21"/>
      <c r="K14" s="21"/>
      <c r="L14" s="21"/>
      <c r="M14" s="21"/>
      <c r="N14" s="21"/>
      <c r="O14" s="21"/>
    </row>
    <row r="15" spans="1:30" ht="11.5" customHeight="1" x14ac:dyDescent="0.4">
      <c r="A15" s="25" t="s">
        <v>54</v>
      </c>
      <c r="B15" s="21">
        <v>729</v>
      </c>
      <c r="C15" s="21">
        <v>35609</v>
      </c>
      <c r="D15" s="21">
        <v>750</v>
      </c>
      <c r="E15" s="21">
        <v>35140</v>
      </c>
      <c r="F15" s="22">
        <v>758</v>
      </c>
      <c r="G15" s="22">
        <v>34901</v>
      </c>
      <c r="H15" s="21"/>
      <c r="I15" s="21"/>
      <c r="J15" s="21"/>
      <c r="K15" s="21"/>
      <c r="L15" s="21"/>
      <c r="M15" s="21"/>
      <c r="N15" s="21"/>
      <c r="O15" s="21"/>
    </row>
    <row r="16" spans="1:30" ht="11.5" customHeight="1" x14ac:dyDescent="0.4">
      <c r="A16" s="25" t="s">
        <v>55</v>
      </c>
      <c r="B16" s="21">
        <v>403</v>
      </c>
      <c r="C16" s="21">
        <v>57534</v>
      </c>
      <c r="D16" s="21">
        <v>397</v>
      </c>
      <c r="E16" s="21">
        <v>56776</v>
      </c>
      <c r="F16" s="22">
        <v>400</v>
      </c>
      <c r="G16" s="22">
        <v>56390</v>
      </c>
      <c r="H16" s="21"/>
      <c r="I16" s="21"/>
      <c r="J16" s="21"/>
      <c r="K16" s="21"/>
      <c r="L16" s="21"/>
      <c r="M16" s="21"/>
      <c r="N16" s="21"/>
      <c r="O16" s="21"/>
    </row>
    <row r="17" spans="1:18" ht="11.5" customHeight="1" x14ac:dyDescent="0.4">
      <c r="A17" s="25" t="s">
        <v>56</v>
      </c>
      <c r="B17" s="21">
        <v>199</v>
      </c>
      <c r="C17" s="21">
        <v>6016</v>
      </c>
      <c r="D17" s="21">
        <v>202</v>
      </c>
      <c r="E17" s="21">
        <v>5937</v>
      </c>
      <c r="F17" s="22">
        <v>205</v>
      </c>
      <c r="G17" s="22">
        <v>5896</v>
      </c>
      <c r="H17" s="21"/>
      <c r="I17" s="21"/>
      <c r="J17" s="21"/>
      <c r="K17" s="21"/>
      <c r="L17" s="21"/>
      <c r="M17" s="21"/>
      <c r="N17" s="21"/>
      <c r="O17" s="21"/>
    </row>
    <row r="18" spans="1:18" ht="11.5" customHeight="1" x14ac:dyDescent="0.4">
      <c r="A18" s="24"/>
      <c r="B18" s="21"/>
      <c r="C18" s="21"/>
      <c r="D18" s="21"/>
      <c r="E18" s="21"/>
      <c r="F18" s="22"/>
      <c r="G18" s="22"/>
      <c r="H18" s="21"/>
      <c r="I18" s="21"/>
      <c r="J18" s="21"/>
      <c r="K18" s="21"/>
      <c r="L18" s="21"/>
      <c r="M18" s="21"/>
      <c r="N18" s="21"/>
      <c r="O18" s="21"/>
    </row>
    <row r="19" spans="1:18" ht="11.5" customHeight="1" x14ac:dyDescent="0.4">
      <c r="A19" s="24" t="s">
        <v>57</v>
      </c>
      <c r="B19" s="21"/>
      <c r="C19" s="21"/>
      <c r="D19" s="21"/>
      <c r="E19" s="21"/>
      <c r="F19" s="22"/>
      <c r="G19" s="22"/>
      <c r="H19" s="21"/>
      <c r="I19" s="21"/>
      <c r="J19" s="21"/>
      <c r="K19" s="21"/>
      <c r="L19" s="21"/>
      <c r="M19" s="21"/>
      <c r="N19" s="21"/>
      <c r="O19" s="21"/>
    </row>
    <row r="20" spans="1:18" ht="11.5" customHeight="1" x14ac:dyDescent="0.4">
      <c r="A20" s="25" t="s">
        <v>58</v>
      </c>
      <c r="B20" s="21">
        <v>629</v>
      </c>
      <c r="C20" s="21">
        <v>49471</v>
      </c>
      <c r="D20" s="21">
        <v>681</v>
      </c>
      <c r="E20" s="21">
        <v>53547</v>
      </c>
      <c r="F20" s="22">
        <v>681</v>
      </c>
      <c r="G20" s="22">
        <v>53547</v>
      </c>
      <c r="H20" s="21"/>
      <c r="I20" s="21"/>
      <c r="J20" s="21"/>
      <c r="K20" s="21"/>
      <c r="L20" s="21"/>
      <c r="M20" s="21"/>
      <c r="N20" s="21"/>
      <c r="O20" s="21"/>
    </row>
    <row r="21" spans="1:18" ht="11.5" customHeight="1" x14ac:dyDescent="0.4">
      <c r="A21" s="25" t="s">
        <v>59</v>
      </c>
      <c r="B21" s="21">
        <v>146</v>
      </c>
      <c r="C21" s="21">
        <v>3571</v>
      </c>
      <c r="D21" s="21">
        <v>143</v>
      </c>
      <c r="E21" s="21">
        <v>3500</v>
      </c>
      <c r="F21" s="22">
        <v>143</v>
      </c>
      <c r="G21" s="22">
        <v>3500</v>
      </c>
      <c r="H21" s="21"/>
      <c r="I21" s="21"/>
      <c r="J21" s="21"/>
      <c r="K21" s="21"/>
      <c r="L21" s="21"/>
      <c r="M21" s="21"/>
      <c r="N21" s="21"/>
      <c r="O21" s="21"/>
    </row>
    <row r="22" spans="1:18" ht="11.5" customHeight="1" x14ac:dyDescent="0.4">
      <c r="A22" s="25" t="s">
        <v>60</v>
      </c>
      <c r="B22" s="21">
        <v>124</v>
      </c>
      <c r="C22" s="21">
        <v>6083</v>
      </c>
      <c r="D22" s="21">
        <v>123</v>
      </c>
      <c r="E22" s="21">
        <v>6000</v>
      </c>
      <c r="F22" s="22">
        <v>123</v>
      </c>
      <c r="G22" s="22">
        <v>6000</v>
      </c>
      <c r="H22" s="21"/>
      <c r="I22" s="21"/>
      <c r="J22" s="21"/>
      <c r="K22" s="21"/>
      <c r="L22" s="21"/>
      <c r="M22" s="21"/>
      <c r="N22" s="21"/>
      <c r="O22" s="21"/>
    </row>
    <row r="23" spans="1:18" ht="11.5" customHeight="1" x14ac:dyDescent="0.4">
      <c r="A23" s="24"/>
      <c r="B23" s="21"/>
      <c r="C23" s="21"/>
      <c r="D23" s="21"/>
      <c r="E23" s="21"/>
      <c r="F23" s="22"/>
      <c r="G23" s="22"/>
      <c r="H23" s="21"/>
      <c r="I23" s="21"/>
      <c r="J23" s="21"/>
      <c r="K23" s="21"/>
      <c r="L23" s="21"/>
      <c r="M23" s="21"/>
      <c r="N23" s="21"/>
      <c r="O23" s="21"/>
    </row>
    <row r="24" spans="1:18" ht="11.5" customHeight="1" x14ac:dyDescent="0.4">
      <c r="A24" s="24" t="s">
        <v>61</v>
      </c>
      <c r="B24" s="21">
        <v>27</v>
      </c>
      <c r="C24" s="21">
        <v>1960</v>
      </c>
      <c r="D24" s="21">
        <v>22</v>
      </c>
      <c r="E24" s="21">
        <v>1600</v>
      </c>
      <c r="F24" s="22">
        <v>22</v>
      </c>
      <c r="G24" s="22">
        <v>1600</v>
      </c>
      <c r="H24" s="21"/>
      <c r="I24" s="21"/>
      <c r="J24" s="21"/>
      <c r="K24" s="21"/>
      <c r="L24" s="21"/>
      <c r="M24" s="21"/>
      <c r="N24" s="21"/>
      <c r="O24" s="21"/>
      <c r="R24" s="26"/>
    </row>
    <row r="25" spans="1:18" ht="11.5" customHeight="1" x14ac:dyDescent="0.4">
      <c r="A25" s="24" t="s">
        <v>62</v>
      </c>
      <c r="B25" s="21">
        <v>8</v>
      </c>
      <c r="C25" s="21">
        <v>5924</v>
      </c>
      <c r="D25" s="21">
        <v>12</v>
      </c>
      <c r="E25" s="21">
        <v>9000</v>
      </c>
      <c r="F25" s="22">
        <v>12</v>
      </c>
      <c r="G25" s="22">
        <v>9000</v>
      </c>
      <c r="H25" s="21"/>
      <c r="I25" s="21"/>
      <c r="J25" s="21"/>
      <c r="K25" s="21"/>
      <c r="L25" s="21"/>
      <c r="M25" s="21"/>
      <c r="N25" s="21"/>
      <c r="O25" s="21"/>
      <c r="P25" s="14" t="s">
        <v>21</v>
      </c>
      <c r="R25" s="26"/>
    </row>
    <row r="26" spans="1:18" ht="11.5" customHeight="1" x14ac:dyDescent="0.4">
      <c r="F26" s="22"/>
      <c r="G26" s="22"/>
      <c r="H26" s="21"/>
      <c r="I26" s="21"/>
      <c r="J26" s="21"/>
      <c r="K26" s="21"/>
      <c r="L26" s="21"/>
      <c r="M26" s="21"/>
      <c r="N26" s="21"/>
      <c r="O26" s="21"/>
    </row>
    <row r="27" spans="1:18" ht="11.5" customHeight="1" x14ac:dyDescent="0.4">
      <c r="A27" s="24" t="s">
        <v>63</v>
      </c>
      <c r="B27" s="21">
        <v>752</v>
      </c>
      <c r="C27" s="21">
        <v>103359</v>
      </c>
      <c r="D27" s="21">
        <v>582</v>
      </c>
      <c r="E27" s="21">
        <v>80000</v>
      </c>
      <c r="F27" s="22">
        <v>511</v>
      </c>
      <c r="G27" s="22">
        <v>70155</v>
      </c>
      <c r="H27" s="21"/>
      <c r="I27" s="21"/>
      <c r="J27" s="21"/>
      <c r="K27" s="21"/>
      <c r="L27" s="21"/>
      <c r="M27" s="21"/>
      <c r="N27" s="21"/>
      <c r="O27" s="21"/>
    </row>
    <row r="28" spans="1:18" ht="11.5" customHeight="1" x14ac:dyDescent="0.4">
      <c r="A28" s="24" t="s">
        <v>64</v>
      </c>
      <c r="B28" s="21">
        <v>59</v>
      </c>
      <c r="C28" s="21">
        <v>11822</v>
      </c>
      <c r="D28" s="21">
        <v>45</v>
      </c>
      <c r="E28" s="21">
        <v>9000</v>
      </c>
      <c r="F28" s="22">
        <v>68</v>
      </c>
      <c r="G28" s="22">
        <v>13677</v>
      </c>
      <c r="H28" s="21"/>
      <c r="I28" s="21"/>
      <c r="J28" s="21"/>
      <c r="K28" s="21"/>
      <c r="L28" s="21"/>
      <c r="M28" s="21"/>
      <c r="N28" s="21"/>
      <c r="O28" s="21"/>
      <c r="P28" s="9" t="s">
        <v>22</v>
      </c>
    </row>
    <row r="29" spans="1:18" ht="11.5" customHeight="1" x14ac:dyDescent="0.4">
      <c r="A29" s="24" t="s">
        <v>65</v>
      </c>
      <c r="B29" s="21"/>
      <c r="C29" s="21"/>
      <c r="D29" s="21"/>
      <c r="E29" s="21"/>
      <c r="F29" s="22"/>
      <c r="G29" s="22"/>
      <c r="H29" s="21"/>
      <c r="I29" s="21"/>
      <c r="J29" s="21"/>
      <c r="K29" s="21"/>
      <c r="L29" s="21"/>
      <c r="M29" s="21"/>
      <c r="N29" s="21"/>
      <c r="O29" s="21"/>
    </row>
    <row r="30" spans="1:18" ht="11.5" customHeight="1" x14ac:dyDescent="0.4">
      <c r="A30" s="27" t="s">
        <v>66</v>
      </c>
      <c r="B30" s="21"/>
      <c r="C30" s="21"/>
      <c r="D30" s="21"/>
      <c r="E30" s="21"/>
      <c r="F30" s="22"/>
      <c r="G30" s="22"/>
      <c r="H30" s="21"/>
      <c r="I30" s="21"/>
      <c r="J30" s="21"/>
      <c r="K30" s="21"/>
      <c r="L30" s="21"/>
      <c r="M30" s="21"/>
      <c r="N30" s="21"/>
      <c r="O30" s="21"/>
    </row>
    <row r="31" spans="1:18" ht="11.5" customHeight="1" x14ac:dyDescent="0.4">
      <c r="A31" s="25" t="s">
        <v>67</v>
      </c>
      <c r="B31" s="21">
        <v>44</v>
      </c>
      <c r="C31" s="21">
        <v>9631</v>
      </c>
      <c r="D31" s="21">
        <v>54</v>
      </c>
      <c r="E31" s="21">
        <v>12000</v>
      </c>
      <c r="F31" s="22">
        <v>54</v>
      </c>
      <c r="G31" s="22">
        <v>12000</v>
      </c>
      <c r="H31" s="21"/>
      <c r="I31" s="21"/>
      <c r="J31" s="21"/>
      <c r="K31" s="21"/>
      <c r="L31" s="21"/>
      <c r="M31" s="21"/>
      <c r="N31" s="21"/>
      <c r="O31" s="21"/>
    </row>
    <row r="32" spans="1:18" ht="11.5" customHeight="1" x14ac:dyDescent="0.4">
      <c r="A32" s="25" t="s">
        <v>68</v>
      </c>
      <c r="B32" s="21">
        <v>16</v>
      </c>
      <c r="C32" s="21">
        <v>3527</v>
      </c>
      <c r="D32" s="21">
        <v>14</v>
      </c>
      <c r="E32" s="21">
        <v>3000</v>
      </c>
      <c r="F32" s="22">
        <v>14</v>
      </c>
      <c r="G32" s="22">
        <v>3000</v>
      </c>
      <c r="H32" s="21"/>
      <c r="I32" s="21"/>
      <c r="J32" s="21"/>
      <c r="K32" s="21"/>
      <c r="L32" s="21"/>
      <c r="M32" s="21"/>
      <c r="N32" s="21"/>
      <c r="O32" s="21"/>
    </row>
    <row r="33" spans="1:18" ht="11.5" customHeight="1" x14ac:dyDescent="0.4">
      <c r="A33" s="24"/>
      <c r="B33" s="21"/>
      <c r="C33" s="21"/>
      <c r="D33" s="21"/>
      <c r="E33" s="21"/>
      <c r="F33" s="22"/>
      <c r="G33" s="22"/>
      <c r="H33" s="21"/>
      <c r="I33" s="21"/>
      <c r="J33" s="21"/>
      <c r="K33" s="21"/>
      <c r="L33" s="21"/>
      <c r="M33" s="21"/>
      <c r="N33" s="21"/>
      <c r="O33" s="21"/>
    </row>
    <row r="34" spans="1:18" ht="11.5" customHeight="1" x14ac:dyDescent="0.4">
      <c r="A34" s="24" t="s">
        <v>69</v>
      </c>
      <c r="B34" s="21"/>
      <c r="C34" s="21"/>
      <c r="D34" s="21"/>
      <c r="E34" s="21"/>
      <c r="F34" s="28"/>
      <c r="G34" s="28"/>
      <c r="H34" s="21"/>
      <c r="I34" s="21"/>
      <c r="J34" s="21"/>
      <c r="K34" s="21"/>
      <c r="L34" s="21"/>
      <c r="M34" s="21"/>
      <c r="N34" s="21"/>
      <c r="O34" s="21"/>
    </row>
    <row r="35" spans="1:18" ht="11.5" customHeight="1" x14ac:dyDescent="0.4">
      <c r="A35" s="25" t="s">
        <v>70</v>
      </c>
      <c r="B35" s="21">
        <v>11</v>
      </c>
      <c r="C35" s="21">
        <f>2+1659</f>
        <v>1661</v>
      </c>
      <c r="D35" s="21">
        <v>9</v>
      </c>
      <c r="E35" s="21">
        <f>25+1300</f>
        <v>1325</v>
      </c>
      <c r="F35" s="22">
        <v>12</v>
      </c>
      <c r="G35" s="28">
        <f>40+1750</f>
        <v>1790</v>
      </c>
      <c r="H35" s="21"/>
      <c r="I35" s="21"/>
      <c r="J35" s="21"/>
      <c r="K35" s="21"/>
      <c r="L35" s="21"/>
      <c r="M35" s="21"/>
      <c r="N35" s="21"/>
      <c r="O35" s="21"/>
    </row>
    <row r="36" spans="1:18" ht="11.5" customHeight="1" x14ac:dyDescent="0.4">
      <c r="A36" s="25" t="s">
        <v>71</v>
      </c>
      <c r="F36" s="29"/>
      <c r="G36" s="29"/>
    </row>
    <row r="37" spans="1:18" ht="11.5" customHeight="1" x14ac:dyDescent="0.4">
      <c r="A37" s="25" t="s">
        <v>72</v>
      </c>
      <c r="B37" s="21">
        <f>(580/1000)+(1285/1000)</f>
        <v>1.8649999999999998</v>
      </c>
      <c r="C37" s="21">
        <f>320+710</f>
        <v>1030</v>
      </c>
      <c r="D37" s="21">
        <f>(580/1000)+(1370/1000)</f>
        <v>1.9500000000000002</v>
      </c>
      <c r="E37" s="21">
        <f>320+750</f>
        <v>1070</v>
      </c>
      <c r="F37" s="28">
        <f>(4030/1000)+(1500/1000)</f>
        <v>5.53</v>
      </c>
      <c r="G37" s="28">
        <f>2015+825</f>
        <v>2840</v>
      </c>
      <c r="H37" s="21"/>
      <c r="I37" s="21"/>
      <c r="J37" s="21"/>
      <c r="K37" s="21"/>
      <c r="L37" s="21"/>
      <c r="M37" s="21"/>
      <c r="N37" s="21"/>
      <c r="O37" s="21"/>
    </row>
    <row r="38" spans="1:18" ht="11.5" customHeight="1" x14ac:dyDescent="0.4">
      <c r="A38" s="24"/>
      <c r="B38" s="21"/>
      <c r="C38" s="21"/>
      <c r="D38" s="21"/>
      <c r="E38" s="21"/>
      <c r="F38" s="22"/>
      <c r="G38" s="22"/>
      <c r="H38" s="21"/>
      <c r="I38" s="21"/>
      <c r="J38" s="21"/>
      <c r="K38" s="21"/>
      <c r="L38" s="21"/>
      <c r="M38" s="21"/>
      <c r="N38" s="21"/>
      <c r="O38" s="21"/>
    </row>
    <row r="39" spans="1:18" ht="11.5" customHeight="1" x14ac:dyDescent="0.4">
      <c r="A39" s="24" t="s">
        <v>73</v>
      </c>
      <c r="B39" s="21">
        <v>3.1440000000000001</v>
      </c>
      <c r="C39" s="21">
        <v>544</v>
      </c>
      <c r="D39" s="21">
        <v>4.8679999999999994</v>
      </c>
      <c r="E39" s="21">
        <v>830</v>
      </c>
      <c r="F39" s="22">
        <v>4.7679999999999998</v>
      </c>
      <c r="G39" s="22">
        <v>830</v>
      </c>
      <c r="H39" s="21"/>
      <c r="I39" s="21"/>
      <c r="J39" s="21"/>
      <c r="K39" s="21"/>
      <c r="L39" s="21"/>
      <c r="M39" s="21"/>
      <c r="N39" s="21"/>
      <c r="O39" s="21"/>
    </row>
    <row r="40" spans="1:18" ht="11.5" customHeight="1" x14ac:dyDescent="0.4">
      <c r="A40" s="24" t="s">
        <v>74</v>
      </c>
      <c r="F40" s="29"/>
      <c r="G40" s="29"/>
    </row>
    <row r="41" spans="1:18" ht="11.5" customHeight="1" x14ac:dyDescent="0.4">
      <c r="A41" s="27" t="s">
        <v>66</v>
      </c>
      <c r="B41" s="21">
        <v>3</v>
      </c>
      <c r="C41" s="21">
        <v>745</v>
      </c>
      <c r="D41" s="21">
        <v>3.6</v>
      </c>
      <c r="E41" s="21">
        <v>1000</v>
      </c>
      <c r="F41" s="22">
        <v>3.6</v>
      </c>
      <c r="G41" s="22">
        <v>1000</v>
      </c>
      <c r="H41" s="21"/>
      <c r="I41" s="21"/>
      <c r="J41" s="21"/>
      <c r="K41" s="21"/>
      <c r="L41" s="21"/>
      <c r="M41" s="21"/>
      <c r="N41" s="21"/>
      <c r="O41" s="21"/>
    </row>
    <row r="42" spans="1:18" ht="11.5" customHeight="1" x14ac:dyDescent="0.4">
      <c r="A42" s="24" t="s">
        <v>75</v>
      </c>
      <c r="F42" s="29"/>
      <c r="G42" s="29"/>
    </row>
    <row r="43" spans="1:18" ht="11.5" customHeight="1" x14ac:dyDescent="0.4">
      <c r="A43" s="27" t="s">
        <v>76</v>
      </c>
      <c r="B43" s="21">
        <v>4</v>
      </c>
      <c r="C43" s="21">
        <v>742</v>
      </c>
      <c r="D43" s="21">
        <v>3.8</v>
      </c>
      <c r="E43" s="21">
        <v>700</v>
      </c>
      <c r="F43" s="22">
        <f>3.8</f>
        <v>3.8</v>
      </c>
      <c r="G43" s="22">
        <v>700</v>
      </c>
      <c r="H43" s="21"/>
      <c r="I43" s="21"/>
      <c r="J43" s="21"/>
      <c r="K43" s="21"/>
      <c r="L43" s="21"/>
      <c r="M43" s="21"/>
      <c r="N43" s="21"/>
      <c r="O43" s="21"/>
    </row>
    <row r="44" spans="1:18" ht="11.5" customHeight="1" x14ac:dyDescent="0.4">
      <c r="A44" s="30" t="s">
        <v>77</v>
      </c>
      <c r="B44" s="31">
        <v>9824.009</v>
      </c>
      <c r="C44" s="31"/>
      <c r="D44" s="31">
        <v>9825.2180000000008</v>
      </c>
      <c r="E44" s="31"/>
      <c r="F44" s="32">
        <v>9870.6980000000003</v>
      </c>
      <c r="G44" s="32"/>
      <c r="H44" s="31"/>
      <c r="I44" s="31">
        <v>3129.009</v>
      </c>
      <c r="J44" s="31"/>
      <c r="K44" s="31">
        <v>304.21800000000076</v>
      </c>
      <c r="L44" s="31"/>
      <c r="M44" s="31">
        <v>720.69800000000032</v>
      </c>
      <c r="N44" s="31">
        <v>0</v>
      </c>
      <c r="O44" s="31"/>
    </row>
    <row r="45" spans="1:18" ht="11.5" customHeight="1" x14ac:dyDescent="0.4">
      <c r="A45" s="30"/>
      <c r="B45" s="31"/>
      <c r="C45" s="31"/>
      <c r="D45" s="31"/>
      <c r="E45" s="31"/>
      <c r="F45" s="32"/>
      <c r="G45" s="32"/>
      <c r="H45" s="31"/>
      <c r="I45" s="31"/>
      <c r="J45" s="31"/>
      <c r="K45" s="31"/>
      <c r="L45" s="31"/>
      <c r="M45" s="31"/>
      <c r="N45" s="31"/>
      <c r="O45" s="31"/>
    </row>
    <row r="46" spans="1:18" ht="11.5" customHeight="1" x14ac:dyDescent="0.4">
      <c r="A46" s="20" t="s">
        <v>78</v>
      </c>
      <c r="B46" s="21"/>
      <c r="C46" s="21"/>
      <c r="D46" s="21"/>
      <c r="E46" s="21"/>
      <c r="F46" s="22"/>
      <c r="G46" s="22"/>
      <c r="H46" s="21"/>
      <c r="I46" s="21"/>
      <c r="J46" s="21"/>
      <c r="K46" s="21"/>
      <c r="L46" s="21"/>
      <c r="M46" s="21"/>
      <c r="N46" s="21"/>
      <c r="O46" s="21"/>
    </row>
    <row r="47" spans="1:18" ht="11.5" customHeight="1" x14ac:dyDescent="0.4">
      <c r="A47" s="24" t="s">
        <v>79</v>
      </c>
      <c r="B47" s="21">
        <v>467.74900000000002</v>
      </c>
      <c r="C47" s="21">
        <v>3936</v>
      </c>
      <c r="D47" s="21">
        <v>473.4</v>
      </c>
      <c r="E47" s="21">
        <v>3956</v>
      </c>
      <c r="F47" s="22">
        <v>493.4</v>
      </c>
      <c r="G47" s="22">
        <v>3995</v>
      </c>
      <c r="H47" s="21"/>
      <c r="I47" s="21"/>
      <c r="J47" s="21"/>
      <c r="K47" s="21"/>
      <c r="L47" s="21"/>
      <c r="M47" s="21"/>
      <c r="N47" s="21"/>
      <c r="O47" s="21"/>
      <c r="P47" s="9" t="s">
        <v>80</v>
      </c>
      <c r="R47" s="9" t="s">
        <v>81</v>
      </c>
    </row>
    <row r="48" spans="1:18" ht="11.5" customHeight="1" x14ac:dyDescent="0.4">
      <c r="A48" s="24" t="s">
        <v>82</v>
      </c>
      <c r="B48" s="21">
        <v>320.77199999999999</v>
      </c>
      <c r="C48" s="21">
        <v>3600</v>
      </c>
      <c r="D48" s="21">
        <v>324.7</v>
      </c>
      <c r="E48" s="21">
        <v>3618</v>
      </c>
      <c r="F48" s="22">
        <v>338.8</v>
      </c>
      <c r="G48" s="22">
        <v>3654</v>
      </c>
      <c r="H48" s="21"/>
      <c r="I48" s="21"/>
      <c r="J48" s="21"/>
      <c r="K48" s="21"/>
      <c r="L48" s="21"/>
      <c r="M48" s="21"/>
      <c r="N48" s="21"/>
      <c r="O48" s="21"/>
      <c r="R48" s="9" t="s">
        <v>81</v>
      </c>
    </row>
    <row r="49" spans="1:18" ht="11.5" customHeight="1" x14ac:dyDescent="0.4">
      <c r="A49" s="24" t="s">
        <v>83</v>
      </c>
      <c r="B49" s="21">
        <v>222.58600000000001</v>
      </c>
      <c r="C49" s="21">
        <v>213</v>
      </c>
      <c r="D49" s="21">
        <v>228.2</v>
      </c>
      <c r="E49" s="21">
        <v>214</v>
      </c>
      <c r="F49" s="22">
        <v>228.2</v>
      </c>
      <c r="G49" s="22">
        <v>216</v>
      </c>
      <c r="H49" s="21"/>
      <c r="I49" s="21"/>
      <c r="J49" s="21"/>
      <c r="K49" s="21"/>
      <c r="L49" s="21"/>
      <c r="M49" s="21"/>
      <c r="N49" s="21"/>
      <c r="O49" s="21"/>
    </row>
    <row r="50" spans="1:18" ht="11.5" customHeight="1" x14ac:dyDescent="0.4">
      <c r="A50" s="30" t="s">
        <v>77</v>
      </c>
      <c r="B50" s="31">
        <v>1011.107</v>
      </c>
      <c r="C50" s="31"/>
      <c r="D50" s="31">
        <v>1026.3</v>
      </c>
      <c r="E50" s="31"/>
      <c r="F50" s="32">
        <v>1060.4000000000001</v>
      </c>
      <c r="G50" s="32"/>
      <c r="H50" s="31"/>
      <c r="I50" s="31">
        <v>116.93099999999993</v>
      </c>
      <c r="J50" s="31"/>
      <c r="K50" s="31">
        <v>15.192999999999984</v>
      </c>
      <c r="L50" s="31"/>
      <c r="M50" s="31">
        <v>12.300000000000182</v>
      </c>
      <c r="N50" s="31"/>
      <c r="O50" s="31"/>
    </row>
    <row r="51" spans="1:18" ht="11.5" customHeight="1" x14ac:dyDescent="0.4">
      <c r="A51" s="30"/>
      <c r="B51" s="31"/>
      <c r="C51" s="31"/>
      <c r="D51" s="31"/>
      <c r="E51" s="31"/>
      <c r="F51" s="32"/>
      <c r="G51" s="32"/>
      <c r="H51" s="31"/>
      <c r="I51" s="31"/>
      <c r="J51" s="31"/>
      <c r="K51" s="31"/>
      <c r="L51" s="31"/>
      <c r="M51" s="31"/>
      <c r="N51" s="31"/>
      <c r="O51" s="31"/>
    </row>
    <row r="52" spans="1:18" ht="11.5" customHeight="1" x14ac:dyDescent="0.4">
      <c r="A52" s="20" t="s">
        <v>84</v>
      </c>
      <c r="B52" s="21"/>
      <c r="C52" s="21"/>
      <c r="D52" s="21"/>
      <c r="E52" s="21"/>
      <c r="F52" s="22"/>
      <c r="G52" s="22"/>
      <c r="H52" s="21"/>
      <c r="I52" s="21"/>
      <c r="J52" s="21"/>
      <c r="K52" s="21"/>
      <c r="L52" s="21"/>
      <c r="M52" s="21"/>
      <c r="N52" s="21"/>
      <c r="O52" s="21"/>
    </row>
    <row r="53" spans="1:18" ht="11.5" customHeight="1" x14ac:dyDescent="0.4">
      <c r="A53" s="24" t="s">
        <v>85</v>
      </c>
      <c r="B53" s="21">
        <v>304.11734999999999</v>
      </c>
      <c r="C53" s="21">
        <v>3048</v>
      </c>
      <c r="D53" s="21">
        <v>324.01499999999999</v>
      </c>
      <c r="E53" s="21">
        <v>3115</v>
      </c>
      <c r="F53" s="28">
        <v>313</v>
      </c>
      <c r="G53" s="22">
        <v>3146</v>
      </c>
      <c r="H53" s="21"/>
      <c r="I53" s="21"/>
      <c r="J53" s="21"/>
      <c r="K53" s="21"/>
      <c r="L53" s="21"/>
      <c r="M53" s="21"/>
      <c r="N53" s="21"/>
      <c r="O53" s="21"/>
      <c r="P53" s="9" t="s">
        <v>80</v>
      </c>
      <c r="R53" s="9" t="s">
        <v>81</v>
      </c>
    </row>
    <row r="54" spans="1:18" ht="11.5" customHeight="1" x14ac:dyDescent="0.4">
      <c r="A54" s="24" t="s">
        <v>86</v>
      </c>
      <c r="B54" s="21">
        <v>354.49988000000002</v>
      </c>
      <c r="C54" s="21">
        <v>3683</v>
      </c>
      <c r="D54" s="21">
        <v>375</v>
      </c>
      <c r="E54" s="21">
        <v>3720</v>
      </c>
      <c r="F54" s="28">
        <v>375</v>
      </c>
      <c r="G54" s="22">
        <v>3757</v>
      </c>
      <c r="H54" s="21"/>
      <c r="I54" s="21"/>
      <c r="J54" s="21"/>
      <c r="K54" s="21"/>
      <c r="L54" s="21"/>
      <c r="M54" s="21"/>
      <c r="N54" s="21"/>
      <c r="O54" s="21"/>
      <c r="R54" s="9" t="s">
        <v>81</v>
      </c>
    </row>
    <row r="55" spans="1:18" ht="11.5" customHeight="1" x14ac:dyDescent="0.4">
      <c r="A55" s="24" t="s">
        <v>87</v>
      </c>
      <c r="B55" s="21">
        <v>40.510669999999998</v>
      </c>
      <c r="C55" s="21">
        <v>61</v>
      </c>
      <c r="D55" s="21">
        <v>48</v>
      </c>
      <c r="E55" s="21">
        <v>70</v>
      </c>
      <c r="F55" s="22">
        <v>48</v>
      </c>
      <c r="G55" s="22">
        <v>70</v>
      </c>
      <c r="H55" s="21"/>
      <c r="I55" s="21"/>
      <c r="J55" s="21"/>
      <c r="K55" s="21"/>
      <c r="L55" s="21"/>
      <c r="M55" s="21"/>
      <c r="N55" s="21"/>
      <c r="O55" s="21"/>
    </row>
    <row r="56" spans="1:18" ht="11.5" customHeight="1" x14ac:dyDescent="0.4">
      <c r="A56" s="30" t="s">
        <v>77</v>
      </c>
      <c r="B56" s="31">
        <v>699.12790000000007</v>
      </c>
      <c r="C56" s="31"/>
      <c r="D56" s="31">
        <v>747.01499999999999</v>
      </c>
      <c r="E56" s="31"/>
      <c r="F56" s="33">
        <v>736</v>
      </c>
      <c r="G56" s="22"/>
      <c r="H56" s="21"/>
      <c r="I56" s="21">
        <v>4.7350700000000643</v>
      </c>
      <c r="J56" s="21"/>
      <c r="K56" s="21">
        <v>47.887099999999919</v>
      </c>
      <c r="L56" s="21"/>
      <c r="M56" s="21">
        <v>-7</v>
      </c>
      <c r="N56" s="21"/>
      <c r="O56" s="21"/>
    </row>
    <row r="57" spans="1:18" ht="11.5" customHeight="1" x14ac:dyDescent="0.4">
      <c r="A57" s="30"/>
      <c r="B57" s="31"/>
      <c r="C57" s="31"/>
      <c r="D57" s="31"/>
      <c r="E57" s="31"/>
      <c r="F57" s="32"/>
      <c r="G57" s="32"/>
      <c r="H57" s="31"/>
      <c r="I57" s="31"/>
      <c r="J57" s="31"/>
      <c r="K57" s="31"/>
      <c r="L57" s="31"/>
      <c r="M57" s="31"/>
      <c r="N57" s="31"/>
      <c r="O57" s="31"/>
    </row>
    <row r="58" spans="1:18" ht="11.5" customHeight="1" x14ac:dyDescent="0.4">
      <c r="A58" s="20" t="s">
        <v>88</v>
      </c>
      <c r="B58" s="21"/>
      <c r="C58" s="21"/>
      <c r="D58" s="21"/>
      <c r="E58" s="21"/>
      <c r="F58" s="22"/>
      <c r="G58" s="22"/>
      <c r="H58" s="21"/>
      <c r="I58" s="21"/>
      <c r="J58" s="21"/>
      <c r="K58" s="21"/>
      <c r="L58" s="21"/>
      <c r="M58" s="21"/>
      <c r="N58" s="21"/>
      <c r="O58" s="21"/>
    </row>
    <row r="59" spans="1:18" ht="11.5" customHeight="1" x14ac:dyDescent="0.4">
      <c r="A59" s="24" t="s">
        <v>89</v>
      </c>
      <c r="B59" s="21">
        <v>215202</v>
      </c>
      <c r="C59" s="21">
        <v>28722</v>
      </c>
      <c r="D59" s="21">
        <v>208325</v>
      </c>
      <c r="E59" s="21">
        <v>28197</v>
      </c>
      <c r="F59" s="22">
        <v>208453</v>
      </c>
      <c r="G59" s="22">
        <v>28047</v>
      </c>
      <c r="H59" s="21"/>
      <c r="I59" s="21"/>
      <c r="J59" s="21"/>
      <c r="K59" s="21"/>
      <c r="L59" s="21"/>
      <c r="M59" s="21"/>
      <c r="N59" s="21"/>
      <c r="O59" s="21"/>
    </row>
    <row r="60" spans="1:18" ht="11.5" customHeight="1" x14ac:dyDescent="0.4">
      <c r="A60" s="24" t="s">
        <v>90</v>
      </c>
      <c r="B60" s="21">
        <v>24762</v>
      </c>
      <c r="C60" s="21">
        <v>310146</v>
      </c>
      <c r="D60" s="21">
        <v>25415</v>
      </c>
      <c r="E60" s="21">
        <v>312500</v>
      </c>
      <c r="F60" s="22">
        <v>27456</v>
      </c>
      <c r="G60" s="22">
        <v>331000</v>
      </c>
      <c r="H60" s="21"/>
      <c r="I60" s="21"/>
      <c r="J60" s="21"/>
      <c r="K60" s="21"/>
      <c r="L60" s="21"/>
      <c r="M60" s="21"/>
      <c r="N60" s="21"/>
      <c r="O60" s="21"/>
    </row>
    <row r="61" spans="1:18" ht="11.5" customHeight="1" x14ac:dyDescent="0.4">
      <c r="A61" s="24" t="s">
        <v>91</v>
      </c>
      <c r="B61" s="21"/>
      <c r="C61" s="21"/>
      <c r="D61" s="21"/>
      <c r="E61" s="21"/>
      <c r="F61" s="22"/>
      <c r="G61" s="22"/>
      <c r="H61" s="21"/>
      <c r="I61" s="21"/>
      <c r="J61" s="21"/>
      <c r="K61" s="21"/>
      <c r="L61" s="21"/>
      <c r="M61" s="21"/>
      <c r="N61" s="21"/>
      <c r="O61" s="21"/>
    </row>
    <row r="62" spans="1:18" ht="11.5" customHeight="1" x14ac:dyDescent="0.4">
      <c r="A62" s="27" t="s">
        <v>92</v>
      </c>
      <c r="B62" s="21">
        <v>193</v>
      </c>
      <c r="C62" s="21">
        <v>15109</v>
      </c>
      <c r="D62" s="21">
        <v>173</v>
      </c>
      <c r="E62" s="21">
        <v>15500</v>
      </c>
      <c r="F62" s="22">
        <v>193</v>
      </c>
      <c r="G62" s="22">
        <v>16304</v>
      </c>
      <c r="H62" s="21"/>
      <c r="I62" s="21"/>
      <c r="J62" s="21"/>
      <c r="K62" s="21"/>
      <c r="L62" s="21"/>
      <c r="M62" s="21"/>
      <c r="N62" s="21"/>
      <c r="O62" s="21"/>
      <c r="Q62" s="9" t="s">
        <v>81</v>
      </c>
    </row>
    <row r="63" spans="1:18" ht="11.5" customHeight="1" x14ac:dyDescent="0.4">
      <c r="A63" s="24" t="s">
        <v>93</v>
      </c>
      <c r="B63" s="21">
        <v>94</v>
      </c>
      <c r="C63" s="21">
        <v>12</v>
      </c>
      <c r="D63" s="21">
        <v>89</v>
      </c>
      <c r="E63" s="21">
        <v>10</v>
      </c>
      <c r="F63" s="22">
        <v>92</v>
      </c>
      <c r="G63" s="22">
        <v>12</v>
      </c>
      <c r="H63" s="21"/>
      <c r="I63" s="21"/>
      <c r="J63" s="21"/>
      <c r="K63" s="21"/>
      <c r="L63" s="21"/>
      <c r="M63" s="21"/>
      <c r="N63" s="21"/>
      <c r="O63" s="21"/>
    </row>
    <row r="64" spans="1:18" s="15" customFormat="1" ht="11.5" customHeight="1" x14ac:dyDescent="0.4">
      <c r="A64" s="24" t="s">
        <v>94</v>
      </c>
      <c r="B64" s="21">
        <v>4</v>
      </c>
      <c r="C64" s="21">
        <v>2</v>
      </c>
      <c r="D64" s="21">
        <v>38</v>
      </c>
      <c r="E64" s="21">
        <v>5</v>
      </c>
      <c r="F64" s="22">
        <v>0</v>
      </c>
      <c r="G64" s="22">
        <v>0</v>
      </c>
      <c r="H64" s="21"/>
      <c r="I64" s="21"/>
      <c r="J64" s="21"/>
      <c r="K64" s="21"/>
      <c r="L64" s="21"/>
      <c r="M64" s="21"/>
      <c r="N64" s="21"/>
      <c r="O64" s="21"/>
      <c r="P64" s="15" t="s">
        <v>24</v>
      </c>
    </row>
    <row r="65" spans="1:15" s="15" customFormat="1" ht="11.5" customHeight="1" x14ac:dyDescent="0.4">
      <c r="A65" s="24" t="s">
        <v>95</v>
      </c>
      <c r="B65" s="21">
        <v>3</v>
      </c>
      <c r="C65" s="21">
        <v>1</v>
      </c>
      <c r="D65" s="21">
        <v>6</v>
      </c>
      <c r="E65" s="21">
        <v>2</v>
      </c>
      <c r="F65" s="22">
        <v>6</v>
      </c>
      <c r="G65" s="22">
        <v>2</v>
      </c>
      <c r="H65" s="21"/>
      <c r="I65" s="21"/>
      <c r="J65" s="21"/>
      <c r="K65" s="21"/>
      <c r="L65" s="21"/>
      <c r="M65" s="21"/>
      <c r="N65" s="21"/>
      <c r="O65" s="21"/>
    </row>
    <row r="66" spans="1:15" ht="11.5" customHeight="1" x14ac:dyDescent="0.4">
      <c r="A66" s="34" t="s">
        <v>96</v>
      </c>
      <c r="B66" s="21">
        <v>3</v>
      </c>
      <c r="C66" s="21">
        <v>2</v>
      </c>
      <c r="D66" s="21">
        <v>15</v>
      </c>
      <c r="E66" s="21">
        <v>10</v>
      </c>
      <c r="F66" s="22">
        <v>5</v>
      </c>
      <c r="G66" s="22">
        <v>2</v>
      </c>
      <c r="H66" s="21"/>
      <c r="I66" s="21"/>
      <c r="J66" s="21"/>
      <c r="K66" s="21"/>
      <c r="L66" s="21"/>
      <c r="M66" s="21"/>
      <c r="N66" s="21"/>
      <c r="O66" s="21"/>
    </row>
    <row r="67" spans="1:15" ht="11.5" customHeight="1" x14ac:dyDescent="0.4">
      <c r="A67" s="30" t="s">
        <v>77</v>
      </c>
      <c r="B67" s="31">
        <v>240261</v>
      </c>
      <c r="C67" s="31"/>
      <c r="D67" s="31">
        <v>234061</v>
      </c>
      <c r="E67" s="31"/>
      <c r="F67" s="32">
        <v>236205</v>
      </c>
      <c r="G67" s="32"/>
      <c r="H67" s="31"/>
      <c r="I67" s="31">
        <v>-5041.9800000000105</v>
      </c>
      <c r="J67" s="31"/>
      <c r="K67" s="31">
        <v>-6211.1790000000037</v>
      </c>
      <c r="L67" s="31"/>
      <c r="M67" s="31">
        <v>-8700.4349999999977</v>
      </c>
      <c r="N67" s="31"/>
      <c r="O67" s="31"/>
    </row>
    <row r="68" spans="1:15" ht="11.5" customHeight="1" x14ac:dyDescent="0.4">
      <c r="A68" s="30"/>
      <c r="B68" s="31"/>
      <c r="C68" s="31"/>
      <c r="D68" s="31"/>
      <c r="E68" s="31"/>
      <c r="F68" s="32"/>
      <c r="G68" s="32"/>
      <c r="H68" s="31"/>
      <c r="I68" s="31"/>
      <c r="J68" s="31"/>
      <c r="K68" s="31"/>
      <c r="L68" s="31"/>
      <c r="M68" s="31"/>
      <c r="N68" s="31"/>
      <c r="O68" s="31"/>
    </row>
    <row r="69" spans="1:15" ht="11.5" customHeight="1" x14ac:dyDescent="0.4">
      <c r="A69" s="20" t="s">
        <v>97</v>
      </c>
      <c r="B69" s="21"/>
      <c r="C69" s="21"/>
      <c r="D69" s="21"/>
      <c r="E69" s="21"/>
      <c r="F69" s="22"/>
      <c r="G69" s="22"/>
      <c r="H69" s="21"/>
      <c r="I69" s="21"/>
      <c r="J69" s="21"/>
      <c r="K69" s="21"/>
      <c r="L69" s="21"/>
      <c r="M69" s="21"/>
      <c r="N69" s="21"/>
      <c r="O69" s="21"/>
    </row>
    <row r="70" spans="1:15" ht="11.5" customHeight="1" x14ac:dyDescent="0.4">
      <c r="A70" s="24" t="s">
        <v>98</v>
      </c>
      <c r="B70" s="21"/>
      <c r="C70" s="21"/>
      <c r="D70" s="21"/>
      <c r="E70" s="21"/>
      <c r="F70" s="22"/>
      <c r="G70" s="22"/>
      <c r="H70" s="21"/>
      <c r="I70" s="21"/>
      <c r="J70" s="21"/>
      <c r="K70" s="21"/>
      <c r="L70" s="21"/>
      <c r="M70" s="21"/>
      <c r="N70" s="21"/>
      <c r="O70" s="21"/>
    </row>
    <row r="71" spans="1:15" ht="11.5" customHeight="1" x14ac:dyDescent="0.4">
      <c r="A71" s="25" t="s">
        <v>99</v>
      </c>
      <c r="B71" s="21">
        <v>8082</v>
      </c>
      <c r="C71" s="21">
        <v>33304</v>
      </c>
      <c r="D71" s="21">
        <v>8254</v>
      </c>
      <c r="E71" s="21">
        <v>35142</v>
      </c>
      <c r="F71" s="22">
        <v>8454</v>
      </c>
      <c r="G71" s="22">
        <v>35993</v>
      </c>
      <c r="H71" s="21"/>
      <c r="I71" s="21"/>
      <c r="J71" s="21"/>
      <c r="K71" s="21"/>
      <c r="L71" s="21"/>
      <c r="M71" s="21"/>
      <c r="N71" s="21"/>
      <c r="O71" s="21"/>
    </row>
    <row r="72" spans="1:15" ht="11.5" customHeight="1" x14ac:dyDescent="0.4">
      <c r="A72" s="25" t="s">
        <v>100</v>
      </c>
      <c r="B72" s="21">
        <v>3830</v>
      </c>
      <c r="C72" s="21">
        <v>33304</v>
      </c>
      <c r="D72" s="21">
        <v>4041</v>
      </c>
      <c r="E72" s="21">
        <v>35142</v>
      </c>
      <c r="F72" s="22">
        <v>4139</v>
      </c>
      <c r="G72" s="22">
        <v>35993</v>
      </c>
      <c r="H72" s="21"/>
      <c r="I72" s="21"/>
      <c r="J72" s="21"/>
      <c r="K72" s="21"/>
      <c r="L72" s="21"/>
      <c r="M72" s="21"/>
      <c r="N72" s="21"/>
      <c r="O72" s="21"/>
    </row>
    <row r="73" spans="1:15" ht="11.5" customHeight="1" x14ac:dyDescent="0.4">
      <c r="A73" s="25" t="s">
        <v>101</v>
      </c>
      <c r="B73" s="21">
        <v>32</v>
      </c>
      <c r="C73" s="21">
        <v>403</v>
      </c>
      <c r="D73" s="21">
        <v>33</v>
      </c>
      <c r="E73" s="21">
        <v>412</v>
      </c>
      <c r="F73" s="22">
        <v>33</v>
      </c>
      <c r="G73" s="22">
        <v>422</v>
      </c>
      <c r="H73" s="21"/>
      <c r="I73" s="21"/>
      <c r="J73" s="21"/>
      <c r="K73" s="21"/>
      <c r="L73" s="21"/>
      <c r="M73" s="21"/>
      <c r="N73" s="21"/>
      <c r="O73" s="21"/>
    </row>
    <row r="74" spans="1:15" ht="11.5" customHeight="1" x14ac:dyDescent="0.4">
      <c r="A74" s="24"/>
      <c r="B74" s="21"/>
      <c r="C74" s="21"/>
      <c r="D74" s="21"/>
      <c r="E74" s="21"/>
      <c r="F74" s="22"/>
      <c r="G74" s="22"/>
      <c r="H74" s="21"/>
      <c r="I74" s="21"/>
      <c r="J74" s="21"/>
      <c r="K74" s="21"/>
      <c r="L74" s="21"/>
      <c r="M74" s="21"/>
      <c r="N74" s="21"/>
      <c r="O74" s="21"/>
    </row>
    <row r="75" spans="1:15" ht="11.5" customHeight="1" x14ac:dyDescent="0.4">
      <c r="A75" s="24" t="s">
        <v>102</v>
      </c>
      <c r="B75" s="21"/>
      <c r="C75" s="21"/>
      <c r="D75" s="21"/>
      <c r="E75" s="21"/>
      <c r="F75" s="22"/>
      <c r="G75" s="22"/>
      <c r="H75" s="21"/>
      <c r="I75" s="21"/>
      <c r="J75" s="21"/>
      <c r="K75" s="21"/>
      <c r="L75" s="21"/>
      <c r="M75" s="21"/>
      <c r="N75" s="21"/>
      <c r="O75" s="21"/>
    </row>
    <row r="76" spans="1:15" ht="11.5" customHeight="1" x14ac:dyDescent="0.4">
      <c r="A76" s="25" t="s">
        <v>103</v>
      </c>
      <c r="B76" s="21">
        <v>2133</v>
      </c>
      <c r="C76" s="21">
        <v>1338</v>
      </c>
      <c r="D76" s="21">
        <v>1942</v>
      </c>
      <c r="E76" s="21">
        <v>1348</v>
      </c>
      <c r="F76" s="22">
        <v>1748</v>
      </c>
      <c r="G76" s="22">
        <v>1358</v>
      </c>
      <c r="H76" s="21"/>
      <c r="I76" s="21"/>
      <c r="J76" s="21"/>
      <c r="K76" s="21"/>
      <c r="L76" s="21"/>
      <c r="M76" s="21"/>
      <c r="N76" s="21"/>
      <c r="O76" s="21"/>
    </row>
    <row r="77" spans="1:15" ht="11.5" customHeight="1" x14ac:dyDescent="0.4">
      <c r="A77" s="25" t="s">
        <v>104</v>
      </c>
      <c r="B77" s="21">
        <v>437</v>
      </c>
      <c r="C77" s="21">
        <v>286</v>
      </c>
      <c r="D77" s="21">
        <v>413</v>
      </c>
      <c r="E77" s="21">
        <v>299</v>
      </c>
      <c r="F77" s="22">
        <v>352</v>
      </c>
      <c r="G77" s="22">
        <v>285</v>
      </c>
      <c r="H77" s="21"/>
      <c r="I77" s="21"/>
      <c r="J77" s="21"/>
      <c r="K77" s="21"/>
      <c r="L77" s="21"/>
      <c r="M77" s="21"/>
      <c r="N77" s="21"/>
      <c r="O77" s="21"/>
    </row>
    <row r="78" spans="1:15" ht="11.5" customHeight="1" x14ac:dyDescent="0.4">
      <c r="A78" s="25" t="s">
        <v>105</v>
      </c>
      <c r="B78" s="21">
        <v>47</v>
      </c>
      <c r="C78" s="21">
        <v>31</v>
      </c>
      <c r="D78" s="21">
        <v>46</v>
      </c>
      <c r="E78" s="21">
        <v>34</v>
      </c>
      <c r="F78" s="22">
        <v>35</v>
      </c>
      <c r="G78" s="22">
        <v>29</v>
      </c>
      <c r="H78" s="21"/>
      <c r="I78" s="21"/>
      <c r="J78" s="21"/>
      <c r="K78" s="21"/>
      <c r="L78" s="21"/>
      <c r="M78" s="21"/>
      <c r="N78" s="21"/>
      <c r="O78" s="21"/>
    </row>
    <row r="79" spans="1:15" ht="11.5" customHeight="1" x14ac:dyDescent="0.4">
      <c r="A79" s="24"/>
      <c r="B79" s="21"/>
      <c r="C79" s="21"/>
      <c r="D79" s="21"/>
      <c r="E79" s="21"/>
      <c r="F79" s="22"/>
      <c r="G79" s="22"/>
      <c r="H79" s="21"/>
      <c r="I79" s="21"/>
      <c r="J79" s="21"/>
      <c r="K79" s="21"/>
      <c r="L79" s="21"/>
      <c r="M79" s="21"/>
      <c r="N79" s="21"/>
      <c r="O79" s="21"/>
    </row>
    <row r="80" spans="1:15" ht="11.5" customHeight="1" x14ac:dyDescent="0.4">
      <c r="A80" s="30" t="s">
        <v>77</v>
      </c>
      <c r="B80" s="31">
        <v>14561</v>
      </c>
      <c r="C80" s="31"/>
      <c r="D80" s="31">
        <v>14729</v>
      </c>
      <c r="E80" s="31"/>
      <c r="F80" s="32">
        <v>14761</v>
      </c>
      <c r="G80" s="32"/>
      <c r="H80" s="31"/>
      <c r="I80" s="31">
        <v>1221.3793500000029</v>
      </c>
      <c r="J80" s="31"/>
      <c r="K80" s="31">
        <v>169.2445000000007</v>
      </c>
      <c r="L80" s="31"/>
      <c r="M80" s="31">
        <v>72.129000000002634</v>
      </c>
      <c r="N80" s="31"/>
      <c r="O80" s="31"/>
    </row>
    <row r="81" spans="1:17" ht="11.5" customHeight="1" x14ac:dyDescent="0.4">
      <c r="A81" s="30"/>
      <c r="B81" s="21"/>
      <c r="C81" s="21"/>
      <c r="D81" s="21"/>
      <c r="E81" s="21"/>
      <c r="F81" s="22"/>
      <c r="G81" s="22"/>
      <c r="H81" s="21"/>
      <c r="I81" s="21"/>
      <c r="J81" s="21"/>
      <c r="K81" s="21"/>
      <c r="L81" s="21"/>
      <c r="M81" s="21"/>
      <c r="N81" s="21"/>
      <c r="O81" s="21"/>
    </row>
    <row r="82" spans="1:17" ht="11.5" customHeight="1" x14ac:dyDescent="0.4">
      <c r="A82" s="20" t="s">
        <v>106</v>
      </c>
      <c r="B82" s="21"/>
      <c r="C82" s="21"/>
      <c r="D82" s="21"/>
      <c r="E82" s="21"/>
      <c r="F82" s="22"/>
      <c r="G82" s="22"/>
      <c r="H82" s="21"/>
      <c r="I82" s="21"/>
      <c r="J82" s="21"/>
      <c r="K82" s="21"/>
      <c r="L82" s="21"/>
      <c r="M82" s="21"/>
      <c r="N82" s="21"/>
      <c r="O82" s="21"/>
    </row>
    <row r="83" spans="1:17" ht="11.5" customHeight="1" x14ac:dyDescent="0.4">
      <c r="A83" s="24" t="s">
        <v>107</v>
      </c>
      <c r="B83" s="21"/>
      <c r="C83" s="21"/>
      <c r="D83" s="21"/>
      <c r="E83" s="21"/>
      <c r="F83" s="22"/>
      <c r="G83" s="22"/>
      <c r="H83" s="21"/>
      <c r="I83" s="21"/>
      <c r="J83" s="21"/>
      <c r="K83" s="21"/>
      <c r="L83" s="21"/>
      <c r="M83" s="21"/>
      <c r="N83" s="21"/>
      <c r="O83" s="21"/>
    </row>
    <row r="84" spans="1:17" ht="11.5" customHeight="1" x14ac:dyDescent="0.4">
      <c r="A84" s="25" t="s">
        <v>108</v>
      </c>
      <c r="B84" s="21">
        <v>105537</v>
      </c>
      <c r="C84" s="21">
        <v>241533</v>
      </c>
      <c r="D84" s="21">
        <v>113184</v>
      </c>
      <c r="E84" s="21">
        <v>243224</v>
      </c>
      <c r="F84" s="22">
        <v>121505</v>
      </c>
      <c r="G84" s="22">
        <v>245170</v>
      </c>
      <c r="H84" s="21"/>
      <c r="I84" s="21"/>
      <c r="J84" s="21"/>
      <c r="K84" s="21"/>
      <c r="L84" s="21"/>
      <c r="M84" s="21"/>
      <c r="N84" s="21"/>
      <c r="O84" s="21"/>
    </row>
    <row r="85" spans="1:17" ht="11.5" customHeight="1" x14ac:dyDescent="0.4">
      <c r="A85" s="25" t="s">
        <v>109</v>
      </c>
      <c r="B85" s="21">
        <v>20661</v>
      </c>
      <c r="C85" s="21">
        <v>240723</v>
      </c>
      <c r="D85" s="21">
        <v>22158</v>
      </c>
      <c r="E85" s="21">
        <v>242408</v>
      </c>
      <c r="F85" s="22">
        <v>23787</v>
      </c>
      <c r="G85" s="22">
        <v>244347</v>
      </c>
      <c r="H85" s="21"/>
      <c r="I85" s="21"/>
      <c r="J85" s="21"/>
      <c r="K85" s="21"/>
      <c r="L85" s="21"/>
      <c r="M85" s="21"/>
      <c r="N85" s="21"/>
      <c r="O85" s="21"/>
    </row>
    <row r="86" spans="1:17" ht="11.5" customHeight="1" x14ac:dyDescent="0.4">
      <c r="A86" s="24"/>
      <c r="B86" s="21"/>
      <c r="C86" s="21"/>
      <c r="D86" s="21"/>
      <c r="E86" s="21"/>
      <c r="F86" s="22"/>
      <c r="G86" s="22"/>
      <c r="H86" s="21"/>
      <c r="I86" s="21"/>
      <c r="J86" s="21"/>
      <c r="K86" s="21"/>
      <c r="L86" s="21"/>
      <c r="M86" s="21"/>
      <c r="N86" s="21"/>
      <c r="O86" s="21"/>
    </row>
    <row r="87" spans="1:17" ht="11.5" customHeight="1" x14ac:dyDescent="0.4">
      <c r="A87" s="24" t="s">
        <v>110</v>
      </c>
      <c r="B87" s="21"/>
      <c r="C87" s="21"/>
      <c r="D87" s="21"/>
      <c r="E87" s="21"/>
      <c r="F87" s="22"/>
      <c r="G87" s="22"/>
      <c r="H87" s="21"/>
      <c r="I87" s="21"/>
      <c r="J87" s="21"/>
      <c r="K87" s="21"/>
      <c r="L87" s="21"/>
      <c r="M87" s="21"/>
      <c r="N87" s="21"/>
      <c r="O87" s="21"/>
    </row>
    <row r="88" spans="1:17" ht="11.5" customHeight="1" x14ac:dyDescent="0.4">
      <c r="A88" s="27" t="s">
        <v>111</v>
      </c>
      <c r="B88" s="21">
        <v>1868</v>
      </c>
      <c r="C88" s="21">
        <v>2587</v>
      </c>
      <c r="D88" s="21">
        <v>1915</v>
      </c>
      <c r="E88" s="21">
        <v>2610</v>
      </c>
      <c r="F88" s="22">
        <v>1971</v>
      </c>
      <c r="G88" s="22">
        <v>2640</v>
      </c>
      <c r="H88" s="21"/>
      <c r="I88" s="21"/>
      <c r="J88" s="21"/>
      <c r="K88" s="21"/>
      <c r="L88" s="21"/>
      <c r="M88" s="21"/>
      <c r="N88" s="21"/>
      <c r="O88" s="21"/>
    </row>
    <row r="89" spans="1:17" ht="11.5" customHeight="1" x14ac:dyDescent="0.4">
      <c r="A89" s="27" t="s">
        <v>112</v>
      </c>
      <c r="B89" s="21">
        <v>1224</v>
      </c>
      <c r="C89" s="21">
        <v>1538</v>
      </c>
      <c r="D89" s="21">
        <v>1256</v>
      </c>
      <c r="E89" s="21">
        <v>1550</v>
      </c>
      <c r="F89" s="22">
        <v>1294</v>
      </c>
      <c r="G89" s="22">
        <v>1570</v>
      </c>
      <c r="H89" s="21"/>
      <c r="I89" s="21"/>
      <c r="J89" s="21"/>
      <c r="K89" s="21"/>
      <c r="L89" s="21"/>
      <c r="M89" s="21"/>
      <c r="N89" s="21"/>
      <c r="O89" s="21"/>
    </row>
    <row r="90" spans="1:17" ht="11.5" customHeight="1" x14ac:dyDescent="0.4">
      <c r="A90" s="24"/>
      <c r="B90" s="21"/>
      <c r="C90" s="21"/>
      <c r="D90" s="21"/>
      <c r="E90" s="21"/>
      <c r="F90" s="22"/>
      <c r="G90" s="22"/>
      <c r="H90" s="21"/>
      <c r="I90" s="21"/>
      <c r="J90" s="21"/>
      <c r="K90" s="21"/>
      <c r="L90" s="21"/>
      <c r="M90" s="21"/>
      <c r="N90" s="21"/>
      <c r="O90" s="21"/>
    </row>
    <row r="91" spans="1:17" ht="11.5" customHeight="1" x14ac:dyDescent="0.4">
      <c r="A91" s="24" t="s">
        <v>113</v>
      </c>
      <c r="B91" s="21">
        <v>2223</v>
      </c>
      <c r="C91" s="21">
        <v>6598</v>
      </c>
      <c r="D91" s="21">
        <v>2165</v>
      </c>
      <c r="E91" s="21">
        <v>6650</v>
      </c>
      <c r="F91" s="22">
        <v>2222</v>
      </c>
      <c r="G91" s="22">
        <v>6710</v>
      </c>
      <c r="H91" s="21"/>
      <c r="I91" s="21"/>
      <c r="J91" s="21"/>
      <c r="K91" s="21"/>
      <c r="L91" s="21"/>
      <c r="M91" s="21"/>
      <c r="N91" s="21"/>
      <c r="O91" s="21"/>
      <c r="Q91" s="9" t="s">
        <v>81</v>
      </c>
    </row>
    <row r="92" spans="1:17" ht="11.5" customHeight="1" x14ac:dyDescent="0.4">
      <c r="A92" s="30" t="s">
        <v>77</v>
      </c>
      <c r="B92" s="31">
        <v>131513</v>
      </c>
      <c r="C92" s="31"/>
      <c r="D92" s="31">
        <v>140678</v>
      </c>
      <c r="E92" s="31"/>
      <c r="F92" s="32">
        <v>150779</v>
      </c>
      <c r="G92" s="32"/>
      <c r="H92" s="31"/>
      <c r="I92" s="31">
        <v>818</v>
      </c>
      <c r="J92" s="31"/>
      <c r="K92" s="31">
        <v>9165</v>
      </c>
      <c r="L92" s="31"/>
      <c r="M92" s="31">
        <v>10080</v>
      </c>
      <c r="N92" s="31"/>
      <c r="O92" s="31"/>
    </row>
    <row r="93" spans="1:17" ht="11.5" customHeight="1" x14ac:dyDescent="0.4">
      <c r="A93" s="24"/>
      <c r="B93" s="21"/>
      <c r="C93" s="21"/>
      <c r="D93" s="21"/>
      <c r="E93" s="21"/>
      <c r="F93" s="22"/>
      <c r="G93" s="22"/>
      <c r="H93" s="21"/>
      <c r="I93" s="21"/>
      <c r="J93" s="21"/>
      <c r="K93" s="21"/>
      <c r="L93" s="21"/>
      <c r="M93" s="21"/>
      <c r="N93" s="21"/>
      <c r="O93" s="21"/>
    </row>
    <row r="94" spans="1:17" ht="11.5" customHeight="1" x14ac:dyDescent="0.4">
      <c r="A94" s="20" t="s">
        <v>114</v>
      </c>
      <c r="B94" s="21"/>
      <c r="C94" s="21"/>
      <c r="D94" s="21"/>
      <c r="E94" s="21"/>
      <c r="F94" s="22"/>
      <c r="G94" s="22"/>
      <c r="H94" s="21"/>
      <c r="I94" s="21"/>
      <c r="J94" s="21"/>
      <c r="K94" s="21"/>
      <c r="L94" s="21"/>
      <c r="M94" s="21"/>
      <c r="N94" s="21"/>
      <c r="O94" s="21"/>
    </row>
    <row r="95" spans="1:17" ht="11.5" customHeight="1" x14ac:dyDescent="0.4">
      <c r="A95" s="17" t="s">
        <v>115</v>
      </c>
      <c r="B95" s="21">
        <v>5</v>
      </c>
      <c r="C95" s="21">
        <v>2255</v>
      </c>
      <c r="D95" s="21">
        <v>9</v>
      </c>
      <c r="E95" s="21">
        <v>4315</v>
      </c>
      <c r="F95" s="22">
        <v>9</v>
      </c>
      <c r="G95" s="22">
        <v>4315</v>
      </c>
      <c r="H95" s="21"/>
      <c r="I95" s="21"/>
      <c r="J95" s="21"/>
      <c r="K95" s="21"/>
      <c r="L95" s="21"/>
      <c r="M95" s="21"/>
      <c r="N95" s="21"/>
      <c r="O95" s="21"/>
      <c r="Q95" s="9" t="s">
        <v>81</v>
      </c>
    </row>
    <row r="96" spans="1:17" ht="11.5" customHeight="1" x14ac:dyDescent="0.4">
      <c r="A96" s="30" t="s">
        <v>77</v>
      </c>
      <c r="B96" s="31">
        <v>5</v>
      </c>
      <c r="C96" s="31"/>
      <c r="D96" s="31">
        <v>9</v>
      </c>
      <c r="E96" s="31"/>
      <c r="F96" s="32">
        <v>9</v>
      </c>
      <c r="G96" s="32"/>
      <c r="H96" s="31"/>
      <c r="I96" s="31">
        <v>-11.643999999999998</v>
      </c>
      <c r="J96" s="31"/>
      <c r="K96" s="31">
        <v>4.49</v>
      </c>
      <c r="L96" s="31"/>
      <c r="M96" s="31">
        <v>-7.7480000000000011</v>
      </c>
      <c r="N96" s="31"/>
      <c r="O96" s="31"/>
    </row>
    <row r="97" spans="1:17" ht="11.5" customHeight="1" x14ac:dyDescent="0.4">
      <c r="A97" s="30"/>
      <c r="B97" s="31"/>
      <c r="C97" s="31"/>
      <c r="D97" s="31"/>
      <c r="E97" s="31"/>
      <c r="F97" s="32"/>
      <c r="G97" s="32"/>
      <c r="H97" s="31"/>
      <c r="I97" s="31"/>
      <c r="J97" s="31"/>
      <c r="K97" s="31"/>
      <c r="L97" s="31"/>
      <c r="M97" s="31"/>
      <c r="N97" s="31"/>
      <c r="O97" s="31"/>
    </row>
    <row r="98" spans="1:17" ht="11.5" customHeight="1" x14ac:dyDescent="0.4">
      <c r="A98" s="20" t="s">
        <v>116</v>
      </c>
      <c r="B98" s="21"/>
      <c r="C98" s="21"/>
      <c r="D98" s="21"/>
      <c r="E98" s="21"/>
      <c r="F98" s="22"/>
      <c r="G98" s="22"/>
      <c r="H98" s="21"/>
      <c r="I98" s="21"/>
      <c r="J98" s="21"/>
      <c r="K98" s="21"/>
      <c r="L98" s="21"/>
      <c r="M98" s="21"/>
      <c r="N98" s="21"/>
      <c r="O98" s="21"/>
    </row>
    <row r="99" spans="1:17" ht="11.5" customHeight="1" x14ac:dyDescent="0.4">
      <c r="A99" s="24" t="s">
        <v>117</v>
      </c>
      <c r="B99" s="21">
        <v>54351.277999999998</v>
      </c>
      <c r="C99" s="21">
        <v>153982</v>
      </c>
      <c r="D99" s="21">
        <v>55461.75</v>
      </c>
      <c r="E99" s="21">
        <v>156137</v>
      </c>
      <c r="F99" s="22">
        <v>56293.675999999999</v>
      </c>
      <c r="G99" s="22">
        <v>158323</v>
      </c>
      <c r="H99" s="21"/>
      <c r="I99" s="21"/>
      <c r="J99" s="21"/>
      <c r="K99" s="21"/>
      <c r="L99" s="21"/>
      <c r="M99" s="21"/>
      <c r="N99" s="21"/>
      <c r="O99" s="21"/>
    </row>
    <row r="100" spans="1:17" ht="11.5" customHeight="1" x14ac:dyDescent="0.4">
      <c r="A100" s="24" t="s">
        <v>118</v>
      </c>
      <c r="B100" s="21"/>
      <c r="C100" s="21"/>
      <c r="D100" s="21"/>
      <c r="E100" s="21"/>
      <c r="F100" s="22"/>
      <c r="G100" s="22"/>
      <c r="H100" s="21"/>
      <c r="I100" s="21"/>
      <c r="J100" s="21"/>
      <c r="K100" s="21"/>
      <c r="L100" s="21"/>
      <c r="M100" s="21"/>
      <c r="N100" s="21"/>
      <c r="O100" s="21"/>
    </row>
    <row r="101" spans="1:17" ht="11.5" customHeight="1" x14ac:dyDescent="0.4">
      <c r="A101" s="25" t="s">
        <v>119</v>
      </c>
      <c r="B101" s="21">
        <v>32628.397720000001</v>
      </c>
      <c r="C101" s="21">
        <v>36228</v>
      </c>
      <c r="D101" s="21">
        <v>37480.981685799998</v>
      </c>
      <c r="E101" s="21">
        <v>37139</v>
      </c>
      <c r="F101" s="22">
        <v>38043.196411087003</v>
      </c>
      <c r="G101" s="22">
        <v>37696</v>
      </c>
      <c r="H101" s="21"/>
      <c r="I101" s="21"/>
      <c r="J101" s="21"/>
      <c r="K101" s="21"/>
      <c r="L101" s="21"/>
      <c r="M101" s="21"/>
      <c r="N101" s="21"/>
      <c r="O101" s="21"/>
    </row>
    <row r="102" spans="1:17" ht="11.5" customHeight="1" x14ac:dyDescent="0.4">
      <c r="A102" s="25" t="s">
        <v>120</v>
      </c>
      <c r="B102" s="21">
        <v>11.765840000000001</v>
      </c>
      <c r="C102" s="21">
        <v>46</v>
      </c>
      <c r="D102" s="21">
        <v>8.9522695652173905</v>
      </c>
      <c r="E102" s="21">
        <v>35</v>
      </c>
      <c r="F102" s="22">
        <v>10.35905</v>
      </c>
      <c r="G102" s="22">
        <v>41</v>
      </c>
      <c r="H102" s="21"/>
      <c r="I102" s="21"/>
      <c r="J102" s="21"/>
      <c r="K102" s="21"/>
      <c r="L102" s="21"/>
      <c r="M102" s="21"/>
      <c r="N102" s="21"/>
      <c r="O102" s="21"/>
    </row>
    <row r="103" spans="1:17" ht="11.5" customHeight="1" x14ac:dyDescent="0.4">
      <c r="A103" s="34"/>
      <c r="B103" s="21"/>
      <c r="C103" s="21"/>
      <c r="D103" s="21"/>
      <c r="E103" s="21"/>
      <c r="F103" s="22"/>
      <c r="G103" s="22"/>
      <c r="H103" s="21"/>
      <c r="I103" s="21"/>
      <c r="J103" s="21"/>
      <c r="K103" s="21"/>
      <c r="L103" s="21"/>
      <c r="M103" s="21"/>
      <c r="N103" s="21"/>
      <c r="O103" s="21"/>
    </row>
    <row r="104" spans="1:17" ht="11.5" customHeight="1" x14ac:dyDescent="0.4">
      <c r="A104" s="34" t="s">
        <v>121</v>
      </c>
      <c r="B104" s="21"/>
      <c r="C104" s="21"/>
      <c r="D104" s="21"/>
      <c r="E104" s="21"/>
      <c r="F104" s="22"/>
      <c r="G104" s="22"/>
      <c r="H104" s="21"/>
      <c r="I104" s="21"/>
      <c r="J104" s="21"/>
      <c r="K104" s="21"/>
      <c r="L104" s="21"/>
      <c r="M104" s="21"/>
      <c r="N104" s="21"/>
      <c r="O104" s="21"/>
    </row>
    <row r="105" spans="1:17" ht="11.5" customHeight="1" x14ac:dyDescent="0.4">
      <c r="A105" s="25" t="s">
        <v>122</v>
      </c>
      <c r="B105" s="21">
        <v>17133.780999999999</v>
      </c>
      <c r="C105" s="21">
        <v>61726</v>
      </c>
      <c r="D105" s="21">
        <v>17022.191200000001</v>
      </c>
      <c r="E105" s="21">
        <v>61037</v>
      </c>
      <c r="F105" s="22">
        <v>17500</v>
      </c>
      <c r="G105" s="22">
        <v>63000</v>
      </c>
      <c r="H105" s="21"/>
      <c r="I105" s="21"/>
      <c r="J105" s="21"/>
      <c r="K105" s="21"/>
      <c r="L105" s="21"/>
      <c r="M105" s="21"/>
      <c r="N105" s="21"/>
      <c r="O105" s="21"/>
      <c r="Q105" s="9" t="s">
        <v>81</v>
      </c>
    </row>
    <row r="106" spans="1:17" ht="11.5" customHeight="1" x14ac:dyDescent="0.4">
      <c r="A106" s="25" t="s">
        <v>123</v>
      </c>
      <c r="B106" s="21">
        <v>14540.24302</v>
      </c>
      <c r="C106" s="21">
        <v>13905</v>
      </c>
      <c r="D106" s="21">
        <v>14537.120999999999</v>
      </c>
      <c r="E106" s="21">
        <v>13905</v>
      </c>
      <c r="F106" s="22">
        <v>14987.771751</v>
      </c>
      <c r="G106" s="22">
        <v>13905</v>
      </c>
      <c r="H106" s="21"/>
      <c r="I106" s="21"/>
      <c r="J106" s="21"/>
      <c r="K106" s="21"/>
      <c r="L106" s="21"/>
      <c r="M106" s="21"/>
      <c r="N106" s="21"/>
      <c r="O106" s="21"/>
    </row>
    <row r="107" spans="1:17" ht="11.5" customHeight="1" x14ac:dyDescent="0.4">
      <c r="A107" s="34"/>
      <c r="B107" s="21"/>
      <c r="C107" s="21"/>
      <c r="D107" s="21"/>
      <c r="E107" s="21"/>
      <c r="F107" s="22"/>
      <c r="G107" s="22"/>
      <c r="H107" s="21"/>
      <c r="I107" s="21"/>
      <c r="J107" s="21"/>
      <c r="K107" s="21"/>
      <c r="L107" s="21"/>
      <c r="M107" s="21"/>
      <c r="N107" s="21"/>
      <c r="O107" s="21"/>
    </row>
    <row r="108" spans="1:17" ht="11.5" customHeight="1" x14ac:dyDescent="0.4">
      <c r="A108" s="24" t="s">
        <v>124</v>
      </c>
      <c r="B108" s="21"/>
      <c r="C108" s="21"/>
      <c r="D108" s="21"/>
      <c r="E108" s="21"/>
      <c r="F108" s="22"/>
      <c r="G108" s="22"/>
      <c r="H108" s="21"/>
      <c r="I108" s="21"/>
      <c r="J108" s="21"/>
      <c r="K108" s="21"/>
      <c r="L108" s="21"/>
      <c r="M108" s="21"/>
      <c r="N108" s="21"/>
      <c r="O108" s="21"/>
    </row>
    <row r="109" spans="1:17" ht="11.5" customHeight="1" x14ac:dyDescent="0.4">
      <c r="A109" s="25" t="s">
        <v>125</v>
      </c>
      <c r="B109" s="21">
        <v>3584.2849999999999</v>
      </c>
      <c r="C109" s="21">
        <v>16389</v>
      </c>
      <c r="D109" s="21">
        <v>2855.3136</v>
      </c>
      <c r="E109" s="21">
        <v>13153</v>
      </c>
      <c r="F109" s="22">
        <v>3000</v>
      </c>
      <c r="G109" s="22">
        <v>14000</v>
      </c>
      <c r="H109" s="21"/>
      <c r="I109" s="21"/>
      <c r="J109" s="21"/>
      <c r="K109" s="21"/>
      <c r="L109" s="21"/>
      <c r="M109" s="21"/>
      <c r="N109" s="21"/>
      <c r="O109" s="21"/>
    </row>
    <row r="110" spans="1:17" ht="11.5" customHeight="1" x14ac:dyDescent="0.4">
      <c r="A110" s="25" t="s">
        <v>126</v>
      </c>
      <c r="B110" s="21">
        <v>535.80600000000004</v>
      </c>
      <c r="C110" s="21">
        <v>2354</v>
      </c>
      <c r="D110" s="21">
        <v>1003.771</v>
      </c>
      <c r="E110" s="21">
        <v>4104</v>
      </c>
      <c r="F110" s="22">
        <v>1010</v>
      </c>
      <c r="G110" s="22">
        <v>4000</v>
      </c>
      <c r="H110" s="21"/>
      <c r="I110" s="21"/>
      <c r="J110" s="21"/>
      <c r="K110" s="21"/>
      <c r="L110" s="21"/>
      <c r="M110" s="21"/>
      <c r="N110" s="21"/>
      <c r="O110" s="21"/>
    </row>
    <row r="111" spans="1:17" ht="11.5" customHeight="1" x14ac:dyDescent="0.4">
      <c r="A111" s="34"/>
      <c r="B111" s="21"/>
      <c r="C111" s="21"/>
      <c r="D111" s="21"/>
      <c r="E111" s="21"/>
      <c r="F111" s="22"/>
      <c r="G111" s="22"/>
      <c r="H111" s="21"/>
      <c r="I111" s="21"/>
      <c r="J111" s="21"/>
      <c r="K111" s="21"/>
      <c r="L111" s="21"/>
      <c r="M111" s="21"/>
      <c r="N111" s="21"/>
      <c r="O111" s="21"/>
    </row>
    <row r="112" spans="1:17" ht="11.5" customHeight="1" x14ac:dyDescent="0.4">
      <c r="A112" s="24" t="s">
        <v>127</v>
      </c>
      <c r="B112" s="21">
        <v>2580.6759400000001</v>
      </c>
      <c r="C112" s="21">
        <v>47972</v>
      </c>
      <c r="D112" s="21">
        <v>2629.7087799999999</v>
      </c>
      <c r="E112" s="21">
        <v>48393</v>
      </c>
      <c r="F112" s="22">
        <v>2682.30296</v>
      </c>
      <c r="G112" s="22">
        <v>49361</v>
      </c>
      <c r="H112" s="21"/>
      <c r="I112" s="21"/>
      <c r="J112" s="21"/>
      <c r="K112" s="21"/>
      <c r="L112" s="21"/>
      <c r="M112" s="21"/>
      <c r="N112" s="21"/>
      <c r="O112" s="21"/>
    </row>
    <row r="113" spans="1:19" ht="11.5" customHeight="1" x14ac:dyDescent="0.4">
      <c r="A113" s="24"/>
      <c r="B113" s="21"/>
      <c r="C113" s="21"/>
      <c r="D113" s="21"/>
      <c r="E113" s="21"/>
      <c r="F113" s="22"/>
      <c r="G113" s="22"/>
      <c r="H113" s="21"/>
      <c r="I113" s="21"/>
      <c r="J113" s="21"/>
      <c r="K113" s="21"/>
      <c r="L113" s="21"/>
      <c r="M113" s="21"/>
      <c r="N113" s="21"/>
      <c r="O113" s="21"/>
    </row>
    <row r="114" spans="1:19" ht="11.5" customHeight="1" x14ac:dyDescent="0.4">
      <c r="A114" s="24" t="s">
        <v>128</v>
      </c>
      <c r="B114" s="21"/>
      <c r="C114" s="21"/>
      <c r="D114" s="21"/>
      <c r="E114" s="21"/>
      <c r="F114" s="22"/>
      <c r="G114" s="22"/>
      <c r="H114" s="21"/>
      <c r="I114" s="21"/>
      <c r="J114" s="21"/>
      <c r="K114" s="21"/>
      <c r="L114" s="21"/>
      <c r="M114" s="21"/>
      <c r="N114" s="21"/>
      <c r="O114" s="21"/>
    </row>
    <row r="115" spans="1:19" ht="11.5" customHeight="1" x14ac:dyDescent="0.4">
      <c r="A115" s="25" t="s">
        <v>129</v>
      </c>
      <c r="B115" s="21">
        <v>407.34640000000002</v>
      </c>
      <c r="C115" s="21">
        <v>20675</v>
      </c>
      <c r="D115" s="21">
        <v>406.84800000000001</v>
      </c>
      <c r="E115" s="21">
        <v>20525</v>
      </c>
      <c r="F115" s="22">
        <v>414.98399999999998</v>
      </c>
      <c r="G115" s="22">
        <v>20935</v>
      </c>
      <c r="H115" s="21"/>
      <c r="I115" s="21"/>
      <c r="J115" s="21"/>
      <c r="K115" s="21"/>
      <c r="L115" s="21"/>
      <c r="M115" s="21"/>
      <c r="N115" s="21"/>
      <c r="O115" s="21"/>
      <c r="P115" s="9" t="s">
        <v>25</v>
      </c>
    </row>
    <row r="116" spans="1:19" ht="11.5" customHeight="1" x14ac:dyDescent="0.4">
      <c r="A116" s="25" t="s">
        <v>130</v>
      </c>
      <c r="B116" s="21">
        <v>61.96</v>
      </c>
      <c r="C116" s="21">
        <v>1982</v>
      </c>
      <c r="D116" s="21">
        <v>66.135999999999996</v>
      </c>
      <c r="E116" s="21">
        <v>2277</v>
      </c>
      <c r="F116" s="22">
        <v>70.763999999999996</v>
      </c>
      <c r="G116" s="22">
        <v>2452</v>
      </c>
      <c r="H116" s="21"/>
      <c r="I116" s="21"/>
      <c r="J116" s="21"/>
      <c r="K116" s="21"/>
      <c r="L116" s="21"/>
      <c r="M116" s="21"/>
      <c r="N116" s="21"/>
      <c r="O116" s="21"/>
    </row>
    <row r="117" spans="1:19" ht="11.5" customHeight="1" x14ac:dyDescent="0.4">
      <c r="A117" s="25" t="s">
        <v>131</v>
      </c>
      <c r="B117" s="21">
        <v>2.9792000000000001</v>
      </c>
      <c r="C117" s="21">
        <v>268</v>
      </c>
      <c r="D117" s="21">
        <v>3.0335999999999999</v>
      </c>
      <c r="E117" s="21">
        <v>331</v>
      </c>
      <c r="F117" s="22">
        <v>3.3369599999999999</v>
      </c>
      <c r="G117" s="22">
        <v>364</v>
      </c>
      <c r="H117" s="21"/>
      <c r="I117" s="21"/>
      <c r="J117" s="21"/>
      <c r="K117" s="21"/>
      <c r="L117" s="21"/>
      <c r="M117" s="21"/>
      <c r="N117" s="21"/>
      <c r="O117" s="21"/>
    </row>
    <row r="118" spans="1:19" ht="11.5" customHeight="1" x14ac:dyDescent="0.4">
      <c r="A118" s="25"/>
      <c r="B118" s="21"/>
      <c r="C118" s="21"/>
      <c r="D118" s="21"/>
      <c r="E118" s="21"/>
      <c r="F118" s="22"/>
      <c r="G118" s="22"/>
      <c r="H118" s="21"/>
      <c r="I118" s="21"/>
      <c r="J118" s="21"/>
      <c r="K118" s="21"/>
      <c r="L118" s="21"/>
      <c r="M118" s="21"/>
      <c r="N118" s="21"/>
      <c r="O118" s="21"/>
    </row>
    <row r="119" spans="1:19" ht="11.5" customHeight="1" x14ac:dyDescent="0.4">
      <c r="A119" s="35" t="s">
        <v>132</v>
      </c>
      <c r="B119" s="21">
        <v>373.22400000000005</v>
      </c>
      <c r="C119" s="21">
        <v>7480</v>
      </c>
      <c r="D119" s="21">
        <v>377.68100000000004</v>
      </c>
      <c r="E119" s="21">
        <v>7341</v>
      </c>
      <c r="F119" s="22">
        <v>391.89499999999998</v>
      </c>
      <c r="G119" s="22">
        <v>7395</v>
      </c>
      <c r="H119" s="21"/>
      <c r="I119" s="21"/>
      <c r="J119" s="21"/>
      <c r="K119" s="21"/>
      <c r="L119" s="21"/>
      <c r="M119" s="21"/>
      <c r="N119" s="21"/>
      <c r="O119" s="21"/>
      <c r="P119" s="9" t="s">
        <v>26</v>
      </c>
    </row>
    <row r="120" spans="1:19" ht="11.5" customHeight="1" x14ac:dyDescent="0.4">
      <c r="A120" s="25"/>
      <c r="B120" s="21"/>
      <c r="C120" s="21"/>
      <c r="D120" s="21"/>
      <c r="E120" s="21"/>
      <c r="F120" s="22"/>
      <c r="G120" s="22"/>
      <c r="H120" s="21"/>
      <c r="I120" s="21"/>
      <c r="J120" s="21"/>
      <c r="K120" s="21"/>
      <c r="L120" s="21"/>
      <c r="M120" s="21"/>
      <c r="N120" s="21"/>
      <c r="O120" s="21"/>
    </row>
    <row r="121" spans="1:19" ht="11.5" customHeight="1" x14ac:dyDescent="0.4">
      <c r="A121" s="24" t="s">
        <v>133</v>
      </c>
      <c r="B121" s="21">
        <v>59.394039999999997</v>
      </c>
      <c r="C121" s="21">
        <v>88</v>
      </c>
      <c r="D121" s="21">
        <v>60.286000000000001</v>
      </c>
      <c r="E121" s="21">
        <v>89</v>
      </c>
      <c r="F121" s="22">
        <v>61.122</v>
      </c>
      <c r="G121" s="22">
        <v>90</v>
      </c>
      <c r="H121" s="21"/>
      <c r="I121" s="21"/>
      <c r="J121" s="21"/>
      <c r="K121" s="21"/>
      <c r="L121" s="21"/>
      <c r="M121" s="21"/>
      <c r="N121" s="21"/>
      <c r="O121" s="21"/>
    </row>
    <row r="122" spans="1:19" ht="11.5" customHeight="1" x14ac:dyDescent="0.4">
      <c r="A122" s="24" t="s">
        <v>134</v>
      </c>
      <c r="B122" s="21"/>
      <c r="C122" s="17"/>
      <c r="D122" s="21"/>
      <c r="E122" s="21"/>
      <c r="F122" s="22"/>
      <c r="G122" s="22"/>
      <c r="H122" s="21"/>
      <c r="I122" s="21"/>
      <c r="J122" s="21"/>
      <c r="K122" s="21"/>
      <c r="L122" s="21"/>
      <c r="M122" s="21"/>
      <c r="N122" s="21"/>
      <c r="O122" s="21"/>
    </row>
    <row r="123" spans="1:19" ht="11.5" customHeight="1" x14ac:dyDescent="0.4">
      <c r="A123" s="27" t="s">
        <v>135</v>
      </c>
      <c r="B123" s="21">
        <v>0</v>
      </c>
      <c r="C123" s="21">
        <v>0</v>
      </c>
      <c r="D123" s="21">
        <v>142.91499999999999</v>
      </c>
      <c r="E123" s="21">
        <v>65</v>
      </c>
      <c r="F123" s="22">
        <v>143</v>
      </c>
      <c r="G123" s="22">
        <v>65</v>
      </c>
      <c r="H123" s="21"/>
      <c r="I123" s="21"/>
      <c r="J123" s="21"/>
      <c r="K123" s="21"/>
      <c r="L123" s="21"/>
      <c r="M123" s="21"/>
      <c r="N123" s="21"/>
      <c r="O123" s="21"/>
      <c r="S123" s="9" t="s">
        <v>81</v>
      </c>
    </row>
    <row r="124" spans="1:19" ht="11.5" customHeight="1" x14ac:dyDescent="0.4">
      <c r="A124" s="24" t="s">
        <v>136</v>
      </c>
      <c r="B124" s="21">
        <v>181.59100000000001</v>
      </c>
      <c r="C124" s="21">
        <v>399</v>
      </c>
      <c r="D124" s="21">
        <v>239.01599999999999</v>
      </c>
      <c r="E124" s="21">
        <v>425</v>
      </c>
      <c r="F124" s="22">
        <v>246.18647999999999</v>
      </c>
      <c r="G124" s="22">
        <v>425</v>
      </c>
      <c r="H124" s="21"/>
      <c r="I124" s="21"/>
      <c r="J124" s="21"/>
      <c r="K124" s="21"/>
      <c r="L124" s="21"/>
      <c r="M124" s="21"/>
      <c r="N124" s="21"/>
      <c r="O124" s="21"/>
      <c r="P124" s="16" t="s">
        <v>27</v>
      </c>
    </row>
    <row r="125" spans="1:19" ht="11.5" customHeight="1" x14ac:dyDescent="0.4">
      <c r="A125" s="30" t="s">
        <v>77</v>
      </c>
      <c r="B125" s="31">
        <v>126452.72715999999</v>
      </c>
      <c r="C125" s="31"/>
      <c r="D125" s="31">
        <v>132295.70513536522</v>
      </c>
      <c r="E125" s="31"/>
      <c r="F125" s="32">
        <v>134858.59461208698</v>
      </c>
      <c r="G125" s="32"/>
      <c r="H125" s="31"/>
      <c r="I125" s="31">
        <v>1040.7271599999949</v>
      </c>
      <c r="J125" s="31"/>
      <c r="K125" s="31">
        <v>-904.29486463477951</v>
      </c>
      <c r="L125" s="31"/>
      <c r="M125" s="31">
        <v>-5139.4053879130224</v>
      </c>
      <c r="N125" s="31"/>
      <c r="O125" s="31"/>
    </row>
    <row r="126" spans="1:19" ht="11.5" customHeight="1" x14ac:dyDescent="0.4">
      <c r="A126" s="36"/>
      <c r="B126" s="21"/>
      <c r="C126" s="21"/>
      <c r="D126" s="21"/>
      <c r="E126" s="21"/>
      <c r="F126" s="22"/>
      <c r="G126" s="22"/>
      <c r="H126" s="21"/>
      <c r="I126" s="21"/>
      <c r="J126" s="21"/>
      <c r="K126" s="21"/>
      <c r="L126" s="21"/>
      <c r="M126" s="21"/>
      <c r="N126" s="21"/>
      <c r="O126" s="21"/>
    </row>
    <row r="127" spans="1:19" ht="11.5" customHeight="1" x14ac:dyDescent="0.4">
      <c r="A127" s="20" t="s">
        <v>137</v>
      </c>
      <c r="B127" s="21"/>
      <c r="C127" s="21"/>
      <c r="D127" s="21"/>
      <c r="E127" s="21"/>
      <c r="F127" s="22"/>
      <c r="G127" s="22"/>
      <c r="H127" s="21"/>
      <c r="I127" s="21"/>
      <c r="J127" s="21"/>
      <c r="K127" s="21"/>
      <c r="L127" s="21"/>
      <c r="M127" s="21"/>
      <c r="N127" s="21"/>
      <c r="O127" s="21"/>
    </row>
    <row r="128" spans="1:19" ht="11.5" customHeight="1" x14ac:dyDescent="0.4">
      <c r="A128" s="17" t="s">
        <v>138</v>
      </c>
      <c r="B128" s="21">
        <v>6817.4290000000001</v>
      </c>
      <c r="C128" s="21">
        <v>36256</v>
      </c>
      <c r="D128" s="21">
        <v>2709.402</v>
      </c>
      <c r="E128" s="21">
        <v>34716</v>
      </c>
      <c r="F128" s="22">
        <v>1017.8680000000001</v>
      </c>
      <c r="G128" s="22">
        <v>36854</v>
      </c>
      <c r="H128" s="21"/>
      <c r="I128" s="21"/>
      <c r="J128" s="21"/>
      <c r="K128" s="21"/>
      <c r="L128" s="21"/>
      <c r="M128" s="21"/>
      <c r="N128" s="21"/>
      <c r="O128" s="21"/>
      <c r="R128" s="9" t="s">
        <v>81</v>
      </c>
    </row>
    <row r="129" spans="1:21" ht="11.5" customHeight="1" x14ac:dyDescent="0.4">
      <c r="A129" s="17" t="s">
        <v>139</v>
      </c>
      <c r="B129" s="21">
        <v>2133.163</v>
      </c>
      <c r="C129" s="21">
        <v>9114</v>
      </c>
      <c r="D129" s="21">
        <v>2105.0079999999998</v>
      </c>
      <c r="E129" s="21">
        <v>7192</v>
      </c>
      <c r="F129" s="22">
        <v>2120.0239999999999</v>
      </c>
      <c r="G129" s="22">
        <v>7076</v>
      </c>
      <c r="H129" s="21"/>
      <c r="I129" s="21"/>
      <c r="J129" s="21"/>
      <c r="K129" s="21"/>
      <c r="L129" s="21"/>
      <c r="M129" s="21"/>
      <c r="N129" s="21"/>
      <c r="O129" s="21"/>
      <c r="R129" s="9" t="s">
        <v>81</v>
      </c>
    </row>
    <row r="130" spans="1:21" ht="11.5" customHeight="1" x14ac:dyDescent="0.4">
      <c r="A130" s="37" t="s">
        <v>140</v>
      </c>
      <c r="B130" s="21">
        <v>519</v>
      </c>
      <c r="C130" s="21">
        <v>1700</v>
      </c>
      <c r="D130" s="21">
        <v>0</v>
      </c>
      <c r="E130" s="21">
        <v>0</v>
      </c>
      <c r="F130" s="22">
        <v>0</v>
      </c>
      <c r="G130" s="22">
        <v>0</v>
      </c>
      <c r="H130" s="21"/>
      <c r="I130" s="21"/>
      <c r="J130" s="21"/>
      <c r="K130" s="21"/>
      <c r="L130" s="21"/>
      <c r="M130" s="21"/>
      <c r="N130" s="21"/>
      <c r="O130" s="21"/>
      <c r="P130" s="14" t="s">
        <v>28</v>
      </c>
      <c r="R130" s="9" t="s">
        <v>81</v>
      </c>
      <c r="T130" s="9" t="s">
        <v>81</v>
      </c>
    </row>
    <row r="131" spans="1:21" ht="11.5" customHeight="1" x14ac:dyDescent="0.4">
      <c r="A131" s="24"/>
      <c r="B131" s="21"/>
      <c r="C131" s="21"/>
      <c r="D131" s="21"/>
      <c r="E131" s="21"/>
      <c r="F131" s="22"/>
      <c r="G131" s="22"/>
      <c r="H131" s="21"/>
      <c r="I131" s="21"/>
      <c r="J131" s="21"/>
      <c r="K131" s="21"/>
      <c r="L131" s="21"/>
      <c r="M131" s="21"/>
      <c r="N131" s="21"/>
      <c r="O131" s="21"/>
    </row>
    <row r="132" spans="1:21" ht="11.5" customHeight="1" x14ac:dyDescent="0.4">
      <c r="A132" s="17" t="s">
        <v>141</v>
      </c>
      <c r="B132" s="21">
        <v>1265.0619999999999</v>
      </c>
      <c r="C132" s="21">
        <v>3615</v>
      </c>
      <c r="D132" s="21">
        <v>1160.8130000000001</v>
      </c>
      <c r="E132" s="21">
        <v>3268</v>
      </c>
      <c r="F132" s="22">
        <v>1171.5350000000001</v>
      </c>
      <c r="G132" s="22">
        <v>3217</v>
      </c>
      <c r="H132" s="21"/>
      <c r="I132" s="21"/>
      <c r="J132" s="21"/>
      <c r="K132" s="21"/>
      <c r="L132" s="21"/>
      <c r="M132" s="21"/>
      <c r="N132" s="21"/>
      <c r="O132" s="21"/>
      <c r="R132" s="9" t="s">
        <v>81</v>
      </c>
    </row>
    <row r="133" spans="1:21" ht="11.5" customHeight="1" x14ac:dyDescent="0.4">
      <c r="A133" s="17" t="s">
        <v>142</v>
      </c>
      <c r="B133" s="21">
        <v>1006.08</v>
      </c>
      <c r="C133" s="21">
        <v>3259</v>
      </c>
      <c r="D133" s="21">
        <v>972.77300000000002</v>
      </c>
      <c r="E133" s="21">
        <v>2343</v>
      </c>
      <c r="F133" s="22">
        <v>982.14099999999996</v>
      </c>
      <c r="G133" s="22">
        <v>2311</v>
      </c>
      <c r="H133" s="21"/>
      <c r="I133" s="21"/>
      <c r="J133" s="21"/>
      <c r="K133" s="21"/>
      <c r="L133" s="21"/>
      <c r="M133" s="21"/>
      <c r="N133" s="21"/>
      <c r="O133" s="21"/>
      <c r="R133" s="9" t="s">
        <v>81</v>
      </c>
    </row>
    <row r="134" spans="1:21" ht="11.5" customHeight="1" x14ac:dyDescent="0.4">
      <c r="A134" s="17" t="s">
        <v>143</v>
      </c>
      <c r="B134" s="21"/>
      <c r="C134" s="21"/>
      <c r="D134" s="21"/>
      <c r="E134" s="21"/>
      <c r="F134" s="22"/>
      <c r="G134" s="22"/>
      <c r="H134" s="21"/>
      <c r="I134" s="21"/>
      <c r="J134" s="21"/>
      <c r="K134" s="21"/>
      <c r="L134" s="21"/>
      <c r="M134" s="21"/>
      <c r="N134" s="21"/>
      <c r="O134" s="21"/>
    </row>
    <row r="135" spans="1:21" ht="11.5" customHeight="1" x14ac:dyDescent="0.4">
      <c r="A135" s="38" t="s">
        <v>144</v>
      </c>
      <c r="B135" s="21">
        <v>885.30600000000004</v>
      </c>
      <c r="C135" s="21">
        <v>43</v>
      </c>
      <c r="D135" s="21">
        <v>770</v>
      </c>
      <c r="E135" s="21">
        <v>43</v>
      </c>
      <c r="F135" s="22">
        <v>770</v>
      </c>
      <c r="G135" s="22">
        <v>43</v>
      </c>
      <c r="H135" s="21"/>
      <c r="I135" s="21"/>
      <c r="J135" s="21"/>
      <c r="K135" s="21"/>
      <c r="L135" s="21"/>
      <c r="M135" s="21"/>
      <c r="N135" s="21"/>
      <c r="O135" s="21"/>
      <c r="R135" s="9" t="s">
        <v>81</v>
      </c>
    </row>
    <row r="136" spans="1:21" ht="11.5" customHeight="1" x14ac:dyDescent="0.4">
      <c r="A136" s="17" t="s">
        <v>145</v>
      </c>
      <c r="B136" s="21">
        <v>156.11099999999999</v>
      </c>
      <c r="C136" s="21">
        <v>9</v>
      </c>
      <c r="D136" s="21">
        <v>95.954999999999998</v>
      </c>
      <c r="E136" s="21">
        <v>9</v>
      </c>
      <c r="F136" s="22">
        <v>80.513000000000005</v>
      </c>
      <c r="G136" s="22">
        <v>9</v>
      </c>
      <c r="H136" s="21"/>
      <c r="I136" s="21"/>
      <c r="J136" s="21"/>
      <c r="K136" s="21"/>
      <c r="L136" s="21"/>
      <c r="M136" s="21"/>
      <c r="N136" s="21"/>
      <c r="O136" s="21"/>
      <c r="R136" s="9" t="s">
        <v>81</v>
      </c>
    </row>
    <row r="137" spans="1:21" ht="11.5" customHeight="1" x14ac:dyDescent="0.4">
      <c r="A137" s="17" t="s">
        <v>146</v>
      </c>
      <c r="B137" s="21">
        <v>759.02599999999995</v>
      </c>
      <c r="C137" s="21">
        <v>518</v>
      </c>
      <c r="D137" s="21">
        <v>83.677999999999997</v>
      </c>
      <c r="E137" s="21">
        <v>518</v>
      </c>
      <c r="F137" s="22">
        <v>0</v>
      </c>
      <c r="G137" s="22">
        <v>0</v>
      </c>
      <c r="H137" s="21"/>
      <c r="I137" s="21"/>
      <c r="J137" s="21"/>
      <c r="K137" s="21"/>
      <c r="L137" s="21"/>
      <c r="M137" s="21"/>
      <c r="N137" s="21"/>
      <c r="O137" s="21"/>
      <c r="R137" s="9" t="s">
        <v>81</v>
      </c>
      <c r="U137" s="9" t="s">
        <v>81</v>
      </c>
    </row>
    <row r="138" spans="1:21" ht="11.5" customHeight="1" x14ac:dyDescent="0.4">
      <c r="A138" s="36"/>
      <c r="B138" s="21"/>
      <c r="C138" s="21"/>
      <c r="D138" s="21"/>
      <c r="E138" s="21"/>
      <c r="F138" s="39"/>
      <c r="G138" s="39"/>
      <c r="H138" s="40"/>
      <c r="I138" s="40"/>
      <c r="J138" s="40"/>
      <c r="K138" s="40"/>
      <c r="L138" s="40"/>
      <c r="M138" s="40"/>
      <c r="N138" s="40"/>
      <c r="O138" s="40"/>
    </row>
    <row r="139" spans="1:21" ht="11.5" customHeight="1" x14ac:dyDescent="0.4">
      <c r="A139" s="30" t="s">
        <v>77</v>
      </c>
      <c r="B139" s="31">
        <v>13541.177000000001</v>
      </c>
      <c r="C139" s="31"/>
      <c r="D139" s="31">
        <v>7897.6289999999999</v>
      </c>
      <c r="E139" s="31"/>
      <c r="F139" s="32">
        <v>6142.0809999999992</v>
      </c>
      <c r="G139" s="32"/>
      <c r="H139" s="31"/>
      <c r="I139" s="31">
        <v>-9223.8229999999985</v>
      </c>
      <c r="J139" s="31"/>
      <c r="K139" s="31">
        <v>-8273.3709999999992</v>
      </c>
      <c r="L139" s="31"/>
      <c r="M139" s="31">
        <v>-1760.9190000000008</v>
      </c>
      <c r="N139" s="31"/>
      <c r="O139" s="31"/>
    </row>
    <row r="140" spans="1:21" ht="11.5" customHeight="1" x14ac:dyDescent="0.4">
      <c r="A140" s="30"/>
      <c r="B140" s="21"/>
      <c r="C140" s="21"/>
      <c r="D140" s="21"/>
      <c r="E140" s="21"/>
      <c r="F140" s="22"/>
      <c r="G140" s="22"/>
      <c r="H140" s="21"/>
      <c r="I140" s="21"/>
      <c r="J140" s="21"/>
      <c r="K140" s="21"/>
      <c r="L140" s="21"/>
      <c r="M140" s="21"/>
      <c r="N140" s="21"/>
      <c r="O140" s="21"/>
    </row>
    <row r="141" spans="1:21" ht="11.5" customHeight="1" x14ac:dyDescent="0.4">
      <c r="A141" s="20" t="s">
        <v>147</v>
      </c>
      <c r="B141" s="21"/>
      <c r="C141" s="21"/>
      <c r="D141" s="21"/>
      <c r="E141" s="21"/>
      <c r="F141" s="22"/>
      <c r="G141" s="22"/>
      <c r="H141" s="21"/>
      <c r="I141" s="21"/>
      <c r="J141" s="21"/>
      <c r="K141" s="21"/>
      <c r="L141" s="21"/>
      <c r="M141" s="21"/>
      <c r="N141" s="21"/>
      <c r="O141" s="21"/>
    </row>
    <row r="142" spans="1:21" ht="11.5" customHeight="1" x14ac:dyDescent="0.4">
      <c r="A142" s="23" t="s">
        <v>148</v>
      </c>
      <c r="B142" s="21"/>
      <c r="C142" s="21"/>
      <c r="D142" s="21"/>
      <c r="E142" s="21"/>
      <c r="F142" s="22"/>
      <c r="G142" s="22"/>
      <c r="H142" s="21"/>
      <c r="I142" s="21"/>
      <c r="J142" s="21"/>
      <c r="K142" s="21"/>
      <c r="L142" s="21"/>
      <c r="M142" s="21"/>
      <c r="N142" s="21"/>
      <c r="O142" s="21"/>
    </row>
    <row r="143" spans="1:21" ht="11.5" customHeight="1" x14ac:dyDescent="0.4">
      <c r="A143" s="34" t="s">
        <v>149</v>
      </c>
      <c r="B143" s="21">
        <v>1279</v>
      </c>
      <c r="C143" s="21">
        <v>7540</v>
      </c>
      <c r="D143" s="21">
        <v>1331</v>
      </c>
      <c r="E143" s="21">
        <v>7615</v>
      </c>
      <c r="F143" s="22">
        <v>1380</v>
      </c>
      <c r="G143" s="22">
        <v>7712</v>
      </c>
      <c r="H143" s="21"/>
      <c r="I143" s="21"/>
      <c r="J143" s="21"/>
      <c r="K143" s="21"/>
      <c r="L143" s="21"/>
      <c r="M143" s="21"/>
      <c r="N143" s="21"/>
      <c r="O143" s="21"/>
    </row>
    <row r="144" spans="1:21" ht="11.5" customHeight="1" x14ac:dyDescent="0.4">
      <c r="A144" s="34" t="s">
        <v>150</v>
      </c>
      <c r="B144" s="21">
        <v>143</v>
      </c>
      <c r="C144" s="21">
        <v>853</v>
      </c>
      <c r="D144" s="21">
        <v>148</v>
      </c>
      <c r="E144" s="21">
        <v>854</v>
      </c>
      <c r="F144" s="22">
        <v>154</v>
      </c>
      <c r="G144" s="22">
        <v>866</v>
      </c>
      <c r="H144" s="21"/>
      <c r="I144" s="21"/>
      <c r="J144" s="21"/>
      <c r="K144" s="21"/>
      <c r="L144" s="21"/>
      <c r="M144" s="21"/>
      <c r="N144" s="21"/>
      <c r="O144" s="21"/>
    </row>
    <row r="145" spans="1:23" ht="11.5" customHeight="1" x14ac:dyDescent="0.4">
      <c r="A145" s="30" t="s">
        <v>77</v>
      </c>
      <c r="B145" s="31">
        <v>1422</v>
      </c>
      <c r="C145" s="31"/>
      <c r="D145" s="31">
        <v>1479</v>
      </c>
      <c r="E145" s="31"/>
      <c r="F145" s="32">
        <v>1534</v>
      </c>
      <c r="G145" s="32"/>
      <c r="H145" s="31"/>
      <c r="I145" s="31">
        <v>13</v>
      </c>
      <c r="J145" s="31"/>
      <c r="K145" s="31">
        <v>28</v>
      </c>
      <c r="L145" s="31"/>
      <c r="M145" s="31">
        <v>11</v>
      </c>
      <c r="N145" s="31"/>
      <c r="O145" s="31"/>
    </row>
    <row r="146" spans="1:23" ht="11.5" customHeight="1" x14ac:dyDescent="0.4">
      <c r="A146" s="30"/>
      <c r="B146" s="21"/>
      <c r="C146" s="21"/>
      <c r="D146" s="21"/>
      <c r="E146" s="21"/>
      <c r="F146" s="22"/>
      <c r="G146" s="22"/>
      <c r="H146" s="21"/>
      <c r="I146" s="21"/>
      <c r="J146" s="21"/>
      <c r="K146" s="21"/>
      <c r="L146" s="21"/>
      <c r="M146" s="21"/>
      <c r="N146" s="21"/>
      <c r="O146" s="21"/>
    </row>
    <row r="147" spans="1:23" ht="11.5" customHeight="1" x14ac:dyDescent="0.4">
      <c r="A147" s="20" t="s">
        <v>151</v>
      </c>
      <c r="B147" s="21"/>
      <c r="C147" s="21"/>
      <c r="D147" s="21"/>
      <c r="E147" s="21"/>
      <c r="F147" s="22"/>
      <c r="G147" s="22"/>
      <c r="H147" s="21"/>
      <c r="I147" s="21"/>
      <c r="J147" s="21"/>
      <c r="K147" s="21"/>
      <c r="L147" s="21"/>
      <c r="M147" s="21"/>
      <c r="N147" s="21"/>
      <c r="O147" s="21"/>
    </row>
    <row r="148" spans="1:23" ht="11.5" customHeight="1" x14ac:dyDescent="0.4">
      <c r="A148" s="24" t="s">
        <v>152</v>
      </c>
      <c r="B148" s="21">
        <v>51280</v>
      </c>
      <c r="C148" s="21">
        <v>122353</v>
      </c>
      <c r="D148" s="21">
        <v>56866</v>
      </c>
      <c r="E148" s="21">
        <v>168099</v>
      </c>
      <c r="F148" s="22">
        <v>56867</v>
      </c>
      <c r="G148" s="22">
        <v>168099</v>
      </c>
      <c r="H148" s="21"/>
      <c r="I148" s="21"/>
      <c r="J148" s="21"/>
      <c r="K148" s="21"/>
      <c r="L148" s="21"/>
      <c r="M148" s="21"/>
      <c r="N148" s="21"/>
      <c r="O148" s="21"/>
    </row>
    <row r="149" spans="1:23" ht="11.5" customHeight="1" x14ac:dyDescent="0.4">
      <c r="A149" s="24" t="s">
        <v>153</v>
      </c>
      <c r="B149" s="21">
        <v>4819</v>
      </c>
      <c r="C149" s="21">
        <v>16394</v>
      </c>
      <c r="D149" s="21">
        <v>4466</v>
      </c>
      <c r="E149" s="21">
        <v>15861</v>
      </c>
      <c r="F149" s="22">
        <v>4575</v>
      </c>
      <c r="G149" s="22">
        <v>15971</v>
      </c>
      <c r="H149" s="21"/>
      <c r="I149" s="21"/>
      <c r="J149" s="21"/>
      <c r="K149" s="21"/>
      <c r="L149" s="21"/>
      <c r="M149" s="21"/>
      <c r="N149" s="21"/>
      <c r="O149" s="21"/>
    </row>
    <row r="150" spans="1:23" ht="11.5" customHeight="1" x14ac:dyDescent="0.4">
      <c r="A150" s="24" t="s">
        <v>154</v>
      </c>
      <c r="B150" s="21">
        <v>219</v>
      </c>
      <c r="C150" s="21">
        <v>899</v>
      </c>
      <c r="D150" s="21">
        <v>202</v>
      </c>
      <c r="E150" s="21">
        <v>800</v>
      </c>
      <c r="F150" s="22">
        <v>202</v>
      </c>
      <c r="G150" s="22">
        <v>800</v>
      </c>
      <c r="H150" s="21"/>
      <c r="I150" s="21"/>
      <c r="J150" s="21"/>
      <c r="K150" s="21"/>
      <c r="L150" s="21"/>
      <c r="M150" s="21"/>
      <c r="N150" s="21"/>
      <c r="O150" s="21"/>
    </row>
    <row r="151" spans="1:23" ht="11.5" customHeight="1" x14ac:dyDescent="0.4">
      <c r="A151" s="24" t="s">
        <v>155</v>
      </c>
      <c r="B151" s="21">
        <v>58</v>
      </c>
      <c r="C151" s="21">
        <v>425</v>
      </c>
      <c r="D151" s="21">
        <v>63</v>
      </c>
      <c r="E151" s="21">
        <v>414</v>
      </c>
      <c r="F151" s="22">
        <v>63</v>
      </c>
      <c r="G151" s="22">
        <v>422</v>
      </c>
      <c r="H151" s="21"/>
      <c r="I151" s="21"/>
      <c r="J151" s="21"/>
      <c r="K151" s="21"/>
      <c r="L151" s="21"/>
      <c r="M151" s="21"/>
      <c r="N151" s="21"/>
      <c r="O151" s="21"/>
    </row>
    <row r="152" spans="1:23" ht="11.5" customHeight="1" x14ac:dyDescent="0.4">
      <c r="A152" s="30" t="s">
        <v>77</v>
      </c>
      <c r="B152" s="31">
        <v>56376</v>
      </c>
      <c r="C152" s="31"/>
      <c r="D152" s="31">
        <v>61597</v>
      </c>
      <c r="E152" s="31"/>
      <c r="F152" s="32">
        <v>61707</v>
      </c>
      <c r="G152" s="32"/>
      <c r="H152" s="31"/>
      <c r="I152" s="31">
        <v>534.86899999999878</v>
      </c>
      <c r="J152" s="31"/>
      <c r="K152" s="31">
        <v>5263.7180000000008</v>
      </c>
      <c r="L152" s="31"/>
      <c r="M152" s="31">
        <v>5144.4419999999955</v>
      </c>
      <c r="N152" s="31"/>
      <c r="O152" s="31"/>
    </row>
    <row r="153" spans="1:23" ht="11.5" customHeight="1" x14ac:dyDescent="0.4">
      <c r="A153" s="15"/>
      <c r="B153" s="15"/>
      <c r="C153" s="15"/>
      <c r="D153" s="15"/>
      <c r="E153" s="15"/>
      <c r="F153" s="22"/>
      <c r="G153" s="22"/>
      <c r="H153" s="21"/>
      <c r="I153" s="21"/>
      <c r="J153" s="21"/>
      <c r="K153" s="21"/>
      <c r="L153" s="21"/>
      <c r="M153" s="21"/>
      <c r="N153" s="21"/>
      <c r="O153" s="21"/>
    </row>
    <row r="154" spans="1:23" ht="11.5" customHeight="1" x14ac:dyDescent="0.4">
      <c r="A154" s="20" t="s">
        <v>156</v>
      </c>
      <c r="B154" s="21"/>
      <c r="C154" s="21"/>
      <c r="D154" s="21"/>
      <c r="E154" s="21"/>
      <c r="F154" s="22"/>
      <c r="G154" s="22"/>
      <c r="H154" s="21"/>
      <c r="I154" s="21"/>
      <c r="J154" s="21"/>
      <c r="K154" s="21"/>
      <c r="L154" s="21"/>
      <c r="M154" s="21"/>
      <c r="N154" s="21"/>
      <c r="O154" s="21"/>
    </row>
    <row r="155" spans="1:23" ht="11.5" customHeight="1" x14ac:dyDescent="0.4">
      <c r="A155" s="24" t="s">
        <v>157</v>
      </c>
      <c r="B155" s="40" t="s">
        <v>158</v>
      </c>
      <c r="C155" s="21">
        <v>1580</v>
      </c>
      <c r="D155" s="40" t="s">
        <v>158</v>
      </c>
      <c r="E155" s="21">
        <v>1100</v>
      </c>
      <c r="F155" s="39" t="s">
        <v>158</v>
      </c>
      <c r="G155" s="22">
        <v>1000</v>
      </c>
      <c r="H155" s="21"/>
      <c r="I155" s="21"/>
      <c r="J155" s="21"/>
      <c r="K155" s="21"/>
      <c r="L155" s="21"/>
      <c r="M155" s="21"/>
      <c r="N155" s="21"/>
      <c r="O155" s="21"/>
      <c r="Q155" s="9" t="s">
        <v>81</v>
      </c>
      <c r="R155" s="9" t="s">
        <v>81</v>
      </c>
      <c r="W155" s="9" t="s">
        <v>81</v>
      </c>
    </row>
    <row r="156" spans="1:23" ht="11.5" customHeight="1" x14ac:dyDescent="0.4">
      <c r="A156" s="30" t="s">
        <v>77</v>
      </c>
      <c r="B156" s="41" t="s">
        <v>158</v>
      </c>
      <c r="C156" s="21"/>
      <c r="D156" s="41" t="s">
        <v>158</v>
      </c>
      <c r="E156" s="21"/>
      <c r="F156" s="42" t="s">
        <v>158</v>
      </c>
      <c r="G156" s="22"/>
      <c r="H156" s="21"/>
      <c r="I156" s="21"/>
      <c r="J156" s="21"/>
      <c r="K156" s="21"/>
      <c r="L156" s="21"/>
      <c r="M156" s="21"/>
      <c r="N156" s="21"/>
      <c r="O156" s="21"/>
    </row>
    <row r="157" spans="1:23" ht="11.5" customHeight="1" x14ac:dyDescent="0.4">
      <c r="A157" s="30"/>
      <c r="B157" s="21"/>
      <c r="C157" s="21"/>
      <c r="D157" s="21"/>
      <c r="E157" s="21"/>
      <c r="F157" s="22"/>
      <c r="G157" s="22"/>
      <c r="H157" s="21"/>
      <c r="I157" s="21"/>
      <c r="J157" s="21"/>
      <c r="K157" s="21"/>
      <c r="L157" s="21"/>
      <c r="M157" s="21"/>
      <c r="N157" s="21"/>
      <c r="O157" s="21"/>
    </row>
    <row r="158" spans="1:23" ht="11.5" customHeight="1" x14ac:dyDescent="0.4">
      <c r="A158" s="20" t="s">
        <v>159</v>
      </c>
      <c r="B158" s="21"/>
      <c r="C158" s="21"/>
      <c r="D158" s="21"/>
      <c r="E158" s="21"/>
      <c r="F158" s="22"/>
      <c r="G158" s="22"/>
      <c r="H158" s="21"/>
      <c r="I158" s="21"/>
      <c r="J158" s="21"/>
      <c r="K158" s="21"/>
      <c r="L158" s="21"/>
      <c r="M158" s="21"/>
      <c r="N158" s="21"/>
      <c r="O158" s="21"/>
    </row>
    <row r="159" spans="1:23" ht="11.5" customHeight="1" x14ac:dyDescent="0.4">
      <c r="A159" s="23" t="s">
        <v>160</v>
      </c>
      <c r="B159" s="21"/>
      <c r="C159" s="21"/>
      <c r="D159" s="21"/>
      <c r="E159" s="21"/>
      <c r="F159" s="22"/>
      <c r="G159" s="22"/>
      <c r="H159" s="21"/>
      <c r="I159" s="21"/>
      <c r="J159" s="21"/>
      <c r="K159" s="21"/>
      <c r="L159" s="21"/>
      <c r="M159" s="21"/>
      <c r="N159" s="21"/>
      <c r="O159" s="21"/>
    </row>
    <row r="160" spans="1:23" ht="11.5" customHeight="1" x14ac:dyDescent="0.4">
      <c r="A160" s="24" t="s">
        <v>161</v>
      </c>
      <c r="B160" s="21">
        <v>4165</v>
      </c>
      <c r="C160" s="21">
        <v>25833</v>
      </c>
      <c r="D160" s="21">
        <v>5531</v>
      </c>
      <c r="E160" s="21">
        <v>27000</v>
      </c>
      <c r="F160" s="22">
        <v>6000</v>
      </c>
      <c r="G160" s="22">
        <v>28000</v>
      </c>
      <c r="H160" s="21"/>
      <c r="I160" s="21"/>
      <c r="J160" s="21"/>
      <c r="K160" s="21"/>
      <c r="L160" s="21"/>
      <c r="M160" s="21"/>
      <c r="N160" s="21"/>
      <c r="O160" s="21"/>
    </row>
    <row r="161" spans="1:17" ht="11.5" customHeight="1" x14ac:dyDescent="0.4">
      <c r="A161" s="24" t="s">
        <v>162</v>
      </c>
      <c r="B161" s="21">
        <v>295</v>
      </c>
      <c r="C161" s="21">
        <v>39886</v>
      </c>
      <c r="D161" s="21">
        <v>648</v>
      </c>
      <c r="E161" s="21">
        <v>106722</v>
      </c>
      <c r="F161" s="22">
        <v>652</v>
      </c>
      <c r="G161" s="22">
        <v>109550</v>
      </c>
      <c r="H161" s="21"/>
      <c r="I161" s="21"/>
      <c r="J161" s="21"/>
      <c r="K161" s="21"/>
      <c r="L161" s="21"/>
      <c r="M161" s="21"/>
      <c r="N161" s="21"/>
      <c r="O161" s="21"/>
    </row>
    <row r="162" spans="1:17" ht="11.5" customHeight="1" x14ac:dyDescent="0.4">
      <c r="A162" s="24" t="s">
        <v>163</v>
      </c>
      <c r="B162" s="21">
        <v>33</v>
      </c>
      <c r="C162" s="21">
        <v>3640</v>
      </c>
      <c r="D162" s="21">
        <v>29</v>
      </c>
      <c r="E162" s="21">
        <v>3281</v>
      </c>
      <c r="F162" s="22">
        <v>36</v>
      </c>
      <c r="G162" s="22">
        <v>4004</v>
      </c>
      <c r="H162" s="21"/>
      <c r="I162" s="21"/>
      <c r="J162" s="21"/>
      <c r="K162" s="21"/>
      <c r="L162" s="21"/>
      <c r="M162" s="21"/>
      <c r="N162" s="21"/>
      <c r="O162" s="21"/>
      <c r="Q162" s="9" t="s">
        <v>81</v>
      </c>
    </row>
    <row r="163" spans="1:17" ht="11.5" customHeight="1" x14ac:dyDescent="0.4">
      <c r="A163" s="24" t="s">
        <v>164</v>
      </c>
      <c r="B163" s="21">
        <v>44</v>
      </c>
      <c r="C163" s="21">
        <v>530</v>
      </c>
      <c r="D163" s="21">
        <v>45</v>
      </c>
      <c r="E163" s="21">
        <v>540</v>
      </c>
      <c r="F163" s="22">
        <v>46</v>
      </c>
      <c r="G163" s="22">
        <v>550</v>
      </c>
      <c r="H163" s="21"/>
      <c r="I163" s="21"/>
      <c r="J163" s="21"/>
      <c r="K163" s="21"/>
      <c r="L163" s="21"/>
      <c r="M163" s="21"/>
      <c r="N163" s="21"/>
      <c r="O163" s="21"/>
    </row>
    <row r="164" spans="1:17" ht="11.5" customHeight="1" x14ac:dyDescent="0.4">
      <c r="A164" s="30" t="s">
        <v>77</v>
      </c>
      <c r="B164" s="31">
        <v>4537</v>
      </c>
      <c r="C164" s="31"/>
      <c r="D164" s="31">
        <v>6253</v>
      </c>
      <c r="E164" s="31"/>
      <c r="F164" s="32">
        <v>6734</v>
      </c>
      <c r="G164" s="32"/>
      <c r="H164" s="31"/>
      <c r="I164" s="31">
        <v>1436</v>
      </c>
      <c r="J164" s="31"/>
      <c r="K164" s="31">
        <v>1494</v>
      </c>
      <c r="L164" s="31"/>
      <c r="M164" s="31">
        <v>-23</v>
      </c>
      <c r="N164" s="31"/>
      <c r="O164" s="31"/>
    </row>
    <row r="165" spans="1:17" ht="11.5" customHeight="1" x14ac:dyDescent="0.4">
      <c r="A165" s="30"/>
      <c r="B165" s="21"/>
      <c r="C165" s="21"/>
      <c r="D165" s="21"/>
      <c r="E165" s="21"/>
      <c r="F165" s="22"/>
      <c r="G165" s="22"/>
      <c r="H165" s="21"/>
      <c r="I165" s="21"/>
      <c r="J165" s="21"/>
      <c r="K165" s="21"/>
      <c r="L165" s="21"/>
      <c r="M165" s="21"/>
      <c r="N165" s="21"/>
      <c r="O165" s="21"/>
    </row>
    <row r="166" spans="1:17" ht="11.5" customHeight="1" x14ac:dyDescent="0.4">
      <c r="A166" s="20" t="s">
        <v>165</v>
      </c>
      <c r="B166" s="21"/>
      <c r="C166" s="21"/>
      <c r="D166" s="21"/>
      <c r="E166" s="21"/>
      <c r="F166" s="22"/>
      <c r="G166" s="22"/>
      <c r="H166" s="21"/>
      <c r="I166" s="21"/>
      <c r="J166" s="21"/>
      <c r="K166" s="21"/>
      <c r="L166" s="21"/>
      <c r="M166" s="21"/>
      <c r="N166" s="21"/>
      <c r="O166" s="21"/>
    </row>
    <row r="167" spans="1:17" ht="11.5" customHeight="1" x14ac:dyDescent="0.4">
      <c r="A167" s="23" t="s">
        <v>166</v>
      </c>
      <c r="B167" s="21"/>
      <c r="C167" s="21"/>
      <c r="D167" s="21"/>
      <c r="E167" s="21"/>
      <c r="F167" s="22"/>
      <c r="G167" s="22"/>
      <c r="H167" s="21"/>
      <c r="I167" s="21"/>
      <c r="J167" s="21"/>
      <c r="K167" s="21"/>
      <c r="L167" s="21"/>
      <c r="M167" s="21"/>
      <c r="N167" s="21"/>
      <c r="O167" s="21"/>
    </row>
    <row r="168" spans="1:17" ht="11.5" customHeight="1" x14ac:dyDescent="0.4">
      <c r="A168" s="34" t="s">
        <v>167</v>
      </c>
      <c r="B168" s="21">
        <v>7</v>
      </c>
      <c r="C168" s="21">
        <v>120</v>
      </c>
      <c r="D168" s="21">
        <v>8</v>
      </c>
      <c r="E168" s="21">
        <v>130</v>
      </c>
      <c r="F168" s="22">
        <v>8</v>
      </c>
      <c r="G168" s="22">
        <v>130</v>
      </c>
      <c r="H168" s="21"/>
      <c r="I168" s="21"/>
      <c r="J168" s="21"/>
      <c r="K168" s="21"/>
      <c r="L168" s="21"/>
      <c r="M168" s="21"/>
      <c r="N168" s="21"/>
      <c r="O168" s="21"/>
    </row>
    <row r="169" spans="1:17" ht="11.5" customHeight="1" x14ac:dyDescent="0.4">
      <c r="A169" s="30" t="s">
        <v>77</v>
      </c>
      <c r="B169" s="31">
        <v>7</v>
      </c>
      <c r="C169" s="31"/>
      <c r="D169" s="31">
        <v>8</v>
      </c>
      <c r="E169" s="31"/>
      <c r="F169" s="32">
        <v>8</v>
      </c>
      <c r="G169" s="22"/>
      <c r="H169" s="21"/>
      <c r="I169" s="21">
        <v>4</v>
      </c>
      <c r="J169" s="21"/>
      <c r="K169" s="21">
        <v>1</v>
      </c>
      <c r="L169" s="21"/>
      <c r="M169" s="21">
        <v>3</v>
      </c>
      <c r="N169" s="21"/>
      <c r="O169" s="21"/>
    </row>
    <row r="170" spans="1:17" ht="11.5" customHeight="1" x14ac:dyDescent="0.4">
      <c r="A170" s="30"/>
      <c r="B170" s="21"/>
      <c r="C170" s="21"/>
      <c r="D170" s="21"/>
      <c r="E170" s="21"/>
      <c r="F170" s="22"/>
      <c r="G170" s="22"/>
      <c r="H170" s="21"/>
      <c r="I170" s="21"/>
      <c r="J170" s="21"/>
      <c r="K170" s="21"/>
      <c r="L170" s="21"/>
      <c r="M170" s="21"/>
      <c r="N170" s="21"/>
      <c r="O170" s="21"/>
    </row>
    <row r="171" spans="1:17" ht="11.5" customHeight="1" x14ac:dyDescent="0.4">
      <c r="A171" s="20" t="s">
        <v>168</v>
      </c>
      <c r="B171" s="21"/>
      <c r="C171" s="21"/>
      <c r="D171" s="21"/>
      <c r="E171" s="21"/>
      <c r="F171" s="22"/>
      <c r="G171" s="22"/>
      <c r="H171" s="21"/>
      <c r="I171" s="21"/>
      <c r="J171" s="21"/>
      <c r="K171" s="21"/>
      <c r="L171" s="21"/>
      <c r="M171" s="21"/>
      <c r="N171" s="21"/>
      <c r="O171" s="21"/>
    </row>
    <row r="172" spans="1:17" ht="11.5" customHeight="1" x14ac:dyDescent="0.4">
      <c r="A172" s="24" t="s">
        <v>169</v>
      </c>
      <c r="B172" s="21">
        <v>6.2850000000000001</v>
      </c>
      <c r="C172" s="21">
        <v>2095</v>
      </c>
      <c r="D172" s="21">
        <v>6.5970000000000004</v>
      </c>
      <c r="E172" s="21">
        <v>2199</v>
      </c>
      <c r="F172" s="22">
        <v>6.9269999999999996</v>
      </c>
      <c r="G172" s="22">
        <v>2309</v>
      </c>
      <c r="H172" s="21"/>
      <c r="I172" s="21"/>
      <c r="J172" s="21"/>
      <c r="K172" s="21"/>
      <c r="L172" s="21"/>
      <c r="M172" s="21"/>
      <c r="N172" s="21"/>
      <c r="O172" s="21"/>
      <c r="Q172" s="9" t="s">
        <v>81</v>
      </c>
    </row>
    <row r="173" spans="1:17" ht="11.5" customHeight="1" x14ac:dyDescent="0.4">
      <c r="A173" s="24" t="s">
        <v>170</v>
      </c>
      <c r="B173" s="21">
        <v>1.2250000000000001</v>
      </c>
      <c r="C173" s="21">
        <v>245</v>
      </c>
      <c r="D173" s="21">
        <v>1.2849999999999999</v>
      </c>
      <c r="E173" s="21">
        <v>257</v>
      </c>
      <c r="F173" s="22">
        <v>1.35</v>
      </c>
      <c r="G173" s="22">
        <v>270</v>
      </c>
      <c r="H173" s="21"/>
      <c r="I173" s="21"/>
      <c r="J173" s="21"/>
      <c r="K173" s="21"/>
      <c r="L173" s="21"/>
      <c r="M173" s="21"/>
      <c r="N173" s="21"/>
      <c r="O173" s="21"/>
      <c r="Q173" s="9" t="s">
        <v>81</v>
      </c>
    </row>
    <row r="174" spans="1:17" ht="11.5" customHeight="1" x14ac:dyDescent="0.4">
      <c r="A174" s="30" t="s">
        <v>77</v>
      </c>
      <c r="B174" s="31">
        <v>7.51</v>
      </c>
      <c r="C174" s="31"/>
      <c r="D174" s="31">
        <v>7.8820000000000006</v>
      </c>
      <c r="E174" s="31"/>
      <c r="F174" s="32">
        <v>8.2769999999999992</v>
      </c>
      <c r="G174" s="32"/>
      <c r="H174" s="31"/>
      <c r="I174" s="31">
        <v>-2.4900000000000002</v>
      </c>
      <c r="J174" s="31"/>
      <c r="K174" s="31">
        <v>-1.1179999999999994</v>
      </c>
      <c r="L174" s="31"/>
      <c r="M174" s="31">
        <v>-0.72300000000000075</v>
      </c>
      <c r="N174" s="31"/>
      <c r="O174" s="31"/>
    </row>
    <row r="175" spans="1:17" ht="11.5" customHeight="1" x14ac:dyDescent="0.4">
      <c r="A175" s="30"/>
      <c r="B175" s="21"/>
      <c r="C175" s="21"/>
      <c r="D175" s="21"/>
      <c r="E175" s="21"/>
      <c r="F175" s="22"/>
      <c r="G175" s="22"/>
      <c r="H175" s="21"/>
      <c r="I175" s="21"/>
      <c r="J175" s="21"/>
      <c r="K175" s="21"/>
      <c r="L175" s="21"/>
      <c r="M175" s="21"/>
      <c r="N175" s="21"/>
      <c r="O175" s="21"/>
    </row>
    <row r="176" spans="1:17" ht="11.5" customHeight="1" x14ac:dyDescent="0.4">
      <c r="A176" s="20" t="s">
        <v>171</v>
      </c>
      <c r="B176" s="21"/>
      <c r="C176" s="21"/>
      <c r="D176" s="21"/>
      <c r="E176" s="21"/>
      <c r="F176" s="22"/>
      <c r="G176" s="22"/>
      <c r="H176" s="21"/>
      <c r="I176" s="21"/>
      <c r="J176" s="21"/>
      <c r="K176" s="21"/>
      <c r="L176" s="21"/>
      <c r="M176" s="21"/>
      <c r="N176" s="21"/>
      <c r="O176" s="21"/>
    </row>
    <row r="177" spans="1:15" ht="11.5" customHeight="1" x14ac:dyDescent="0.4">
      <c r="A177" s="24" t="s">
        <v>172</v>
      </c>
      <c r="B177" s="21">
        <v>467</v>
      </c>
      <c r="C177" s="21">
        <v>39027</v>
      </c>
      <c r="D177" s="21">
        <v>617</v>
      </c>
      <c r="E177" s="21">
        <v>47520</v>
      </c>
      <c r="F177" s="22">
        <v>503</v>
      </c>
      <c r="G177" s="22">
        <v>40034</v>
      </c>
      <c r="H177" s="21"/>
      <c r="I177" s="21"/>
      <c r="J177" s="21"/>
      <c r="K177" s="21"/>
      <c r="L177" s="21"/>
      <c r="M177" s="21"/>
      <c r="N177" s="21"/>
      <c r="O177" s="21"/>
    </row>
    <row r="178" spans="1:15" ht="11.5" customHeight="1" x14ac:dyDescent="0.4">
      <c r="A178" s="24" t="s">
        <v>173</v>
      </c>
      <c r="B178" s="21"/>
      <c r="C178" s="21"/>
      <c r="D178" s="21"/>
      <c r="E178" s="21"/>
      <c r="F178" s="22"/>
      <c r="G178" s="22"/>
      <c r="H178" s="21"/>
      <c r="I178" s="21"/>
      <c r="J178" s="21"/>
      <c r="K178" s="21"/>
      <c r="L178" s="21"/>
      <c r="M178" s="21"/>
      <c r="N178" s="21"/>
      <c r="O178" s="21"/>
    </row>
    <row r="179" spans="1:15" ht="11.5" customHeight="1" x14ac:dyDescent="0.4">
      <c r="A179" s="27" t="s">
        <v>174</v>
      </c>
      <c r="B179" s="21">
        <v>3</v>
      </c>
      <c r="C179" s="21">
        <v>1</v>
      </c>
      <c r="D179" s="21">
        <v>3</v>
      </c>
      <c r="E179" s="21">
        <v>1</v>
      </c>
      <c r="F179" s="22">
        <v>3</v>
      </c>
      <c r="G179" s="22">
        <v>1</v>
      </c>
      <c r="H179" s="21"/>
      <c r="I179" s="21"/>
      <c r="J179" s="21"/>
      <c r="K179" s="21"/>
      <c r="L179" s="21"/>
      <c r="M179" s="21"/>
      <c r="N179" s="21"/>
      <c r="O179" s="21"/>
    </row>
    <row r="180" spans="1:15" ht="11.5" customHeight="1" x14ac:dyDescent="0.4">
      <c r="A180" s="30" t="s">
        <v>77</v>
      </c>
      <c r="B180" s="31">
        <v>470</v>
      </c>
      <c r="C180" s="31"/>
      <c r="D180" s="31">
        <v>620</v>
      </c>
      <c r="E180" s="31"/>
      <c r="F180" s="32">
        <v>506</v>
      </c>
      <c r="G180" s="32"/>
      <c r="H180" s="31"/>
      <c r="I180" s="31">
        <v>-9</v>
      </c>
      <c r="J180" s="31"/>
      <c r="K180" s="31">
        <v>150</v>
      </c>
      <c r="L180" s="31"/>
      <c r="M180" s="31">
        <v>13</v>
      </c>
      <c r="N180" s="31"/>
      <c r="O180" s="31"/>
    </row>
    <row r="181" spans="1:15" ht="11.5" customHeight="1" x14ac:dyDescent="0.4">
      <c r="A181" s="30"/>
      <c r="B181" s="21"/>
      <c r="C181" s="21"/>
      <c r="D181" s="21"/>
      <c r="E181" s="21"/>
      <c r="F181" s="22"/>
      <c r="G181" s="22"/>
      <c r="H181" s="21"/>
      <c r="I181" s="21"/>
      <c r="J181" s="21"/>
      <c r="K181" s="21"/>
      <c r="L181" s="21"/>
      <c r="M181" s="21"/>
      <c r="N181" s="21"/>
      <c r="O181" s="21"/>
    </row>
    <row r="182" spans="1:15" ht="11.5" customHeight="1" x14ac:dyDescent="0.4">
      <c r="A182" s="20" t="s">
        <v>175</v>
      </c>
      <c r="B182" s="21"/>
      <c r="C182" s="21"/>
      <c r="D182" s="21"/>
      <c r="E182" s="21"/>
      <c r="F182" s="22"/>
      <c r="G182" s="22"/>
      <c r="H182" s="21"/>
      <c r="I182" s="21"/>
      <c r="J182" s="21"/>
      <c r="K182" s="21"/>
      <c r="L182" s="21"/>
      <c r="M182" s="21"/>
      <c r="N182" s="21"/>
      <c r="O182" s="21"/>
    </row>
    <row r="183" spans="1:15" ht="11.5" customHeight="1" x14ac:dyDescent="0.4">
      <c r="A183" s="23" t="s">
        <v>176</v>
      </c>
      <c r="B183" s="21"/>
      <c r="C183" s="21"/>
      <c r="D183" s="21"/>
      <c r="E183" s="21"/>
      <c r="F183" s="22"/>
      <c r="G183" s="22"/>
      <c r="H183" s="21"/>
      <c r="I183" s="21"/>
      <c r="J183" s="21"/>
      <c r="K183" s="21"/>
      <c r="L183" s="21"/>
      <c r="M183" s="21"/>
      <c r="N183" s="21"/>
      <c r="O183" s="21"/>
    </row>
    <row r="184" spans="1:15" ht="11.5" customHeight="1" x14ac:dyDescent="0.4">
      <c r="A184" s="24" t="s">
        <v>177</v>
      </c>
      <c r="B184" s="21"/>
      <c r="C184" s="21"/>
      <c r="D184" s="21"/>
      <c r="E184" s="21"/>
      <c r="F184" s="22"/>
      <c r="G184" s="22"/>
      <c r="H184" s="21"/>
      <c r="I184" s="21"/>
      <c r="J184" s="21"/>
      <c r="K184" s="21"/>
      <c r="L184" s="21"/>
      <c r="M184" s="21"/>
      <c r="N184" s="21"/>
      <c r="O184" s="21"/>
    </row>
    <row r="185" spans="1:15" ht="11.5" customHeight="1" x14ac:dyDescent="0.4">
      <c r="A185" s="27" t="s">
        <v>66</v>
      </c>
      <c r="B185" s="21"/>
      <c r="C185" s="21"/>
      <c r="D185" s="21"/>
      <c r="E185" s="21"/>
      <c r="F185" s="22"/>
      <c r="G185" s="22"/>
      <c r="H185" s="21"/>
      <c r="I185" s="21"/>
      <c r="J185" s="21"/>
      <c r="K185" s="21"/>
      <c r="L185" s="21"/>
      <c r="M185" s="21"/>
      <c r="N185" s="21"/>
      <c r="O185" s="21"/>
    </row>
    <row r="186" spans="1:15" ht="11.5" customHeight="1" x14ac:dyDescent="0.4">
      <c r="A186" s="43" t="s">
        <v>178</v>
      </c>
      <c r="B186" s="21">
        <v>656</v>
      </c>
      <c r="C186" s="44">
        <v>34087</v>
      </c>
      <c r="D186" s="21">
        <v>696</v>
      </c>
      <c r="E186" s="21">
        <v>34800</v>
      </c>
      <c r="F186" s="22">
        <v>709</v>
      </c>
      <c r="G186" s="22">
        <v>35450</v>
      </c>
      <c r="H186" s="21"/>
      <c r="I186" s="21"/>
      <c r="J186" s="21"/>
      <c r="K186" s="21"/>
      <c r="L186" s="21"/>
      <c r="M186" s="21"/>
      <c r="N186" s="21"/>
      <c r="O186" s="21"/>
    </row>
    <row r="187" spans="1:15" ht="11.5" customHeight="1" x14ac:dyDescent="0.4">
      <c r="A187" s="43" t="s">
        <v>179</v>
      </c>
      <c r="B187" s="21">
        <v>292</v>
      </c>
      <c r="C187" s="44">
        <v>12718</v>
      </c>
      <c r="D187" s="21">
        <v>324</v>
      </c>
      <c r="E187" s="21">
        <v>12950</v>
      </c>
      <c r="F187" s="22">
        <v>329</v>
      </c>
      <c r="G187" s="22">
        <v>13150</v>
      </c>
      <c r="H187" s="21"/>
      <c r="I187" s="21"/>
      <c r="J187" s="21"/>
      <c r="K187" s="21"/>
      <c r="L187" s="21"/>
      <c r="M187" s="21"/>
      <c r="N187" s="21"/>
      <c r="O187" s="21"/>
    </row>
    <row r="188" spans="1:15" ht="11.5" customHeight="1" x14ac:dyDescent="0.4">
      <c r="A188" s="43" t="s">
        <v>180</v>
      </c>
      <c r="B188" s="21">
        <v>108</v>
      </c>
      <c r="C188" s="44">
        <v>4729</v>
      </c>
      <c r="D188" s="21">
        <v>121</v>
      </c>
      <c r="E188" s="21">
        <v>4830</v>
      </c>
      <c r="F188" s="22">
        <v>123</v>
      </c>
      <c r="G188" s="22">
        <v>4920</v>
      </c>
      <c r="H188" s="21"/>
      <c r="I188" s="21"/>
      <c r="J188" s="21"/>
      <c r="K188" s="21"/>
      <c r="L188" s="21"/>
      <c r="M188" s="21"/>
      <c r="N188" s="21"/>
      <c r="O188" s="21"/>
    </row>
    <row r="189" spans="1:15" s="14" customFormat="1" ht="11.5" customHeight="1" x14ac:dyDescent="0.2">
      <c r="A189" s="43" t="s">
        <v>181</v>
      </c>
      <c r="B189" s="21">
        <v>75</v>
      </c>
      <c r="C189" s="44">
        <v>3199</v>
      </c>
      <c r="D189" s="21">
        <v>82</v>
      </c>
      <c r="E189" s="21">
        <v>3300</v>
      </c>
      <c r="F189" s="22">
        <v>86</v>
      </c>
      <c r="G189" s="22">
        <v>3450</v>
      </c>
      <c r="H189" s="21"/>
      <c r="I189" s="21"/>
      <c r="J189" s="21"/>
      <c r="K189" s="21"/>
      <c r="L189" s="21"/>
      <c r="M189" s="21"/>
      <c r="N189" s="21"/>
      <c r="O189" s="21"/>
    </row>
    <row r="190" spans="1:15" s="14" customFormat="1" ht="11.5" customHeight="1" x14ac:dyDescent="0.2">
      <c r="A190" s="43" t="s">
        <v>182</v>
      </c>
      <c r="B190" s="21">
        <v>65</v>
      </c>
      <c r="C190" s="44">
        <v>2758</v>
      </c>
      <c r="D190" s="21">
        <v>71</v>
      </c>
      <c r="E190" s="21">
        <v>2840</v>
      </c>
      <c r="F190" s="22">
        <v>72</v>
      </c>
      <c r="G190" s="22">
        <v>2870</v>
      </c>
      <c r="H190" s="21"/>
      <c r="I190" s="21"/>
      <c r="J190" s="21"/>
      <c r="K190" s="21"/>
      <c r="L190" s="21"/>
      <c r="M190" s="21"/>
      <c r="N190" s="21"/>
      <c r="O190" s="21"/>
    </row>
    <row r="191" spans="1:15" s="14" customFormat="1" ht="11.5" customHeight="1" x14ac:dyDescent="0.2">
      <c r="A191" s="43" t="s">
        <v>183</v>
      </c>
      <c r="B191" s="21">
        <v>55</v>
      </c>
      <c r="C191" s="44">
        <v>2359</v>
      </c>
      <c r="D191" s="21">
        <v>60</v>
      </c>
      <c r="E191" s="21">
        <v>2400</v>
      </c>
      <c r="F191" s="22">
        <v>61</v>
      </c>
      <c r="G191" s="22">
        <v>2450</v>
      </c>
      <c r="H191" s="21"/>
      <c r="I191" s="21"/>
      <c r="J191" s="21"/>
      <c r="K191" s="21"/>
      <c r="L191" s="21"/>
      <c r="M191" s="21"/>
      <c r="N191" s="21"/>
      <c r="O191" s="21"/>
    </row>
    <row r="192" spans="1:15" s="14" customFormat="1" ht="11.5" customHeight="1" x14ac:dyDescent="0.2">
      <c r="A192" s="30"/>
      <c r="B192" s="21"/>
      <c r="C192" s="21"/>
      <c r="D192" s="21"/>
      <c r="E192" s="21"/>
      <c r="F192" s="22"/>
      <c r="G192" s="22"/>
      <c r="H192" s="21"/>
      <c r="I192" s="21"/>
      <c r="J192" s="21"/>
      <c r="K192" s="21"/>
      <c r="L192" s="21"/>
      <c r="M192" s="21"/>
      <c r="N192" s="21"/>
      <c r="O192" s="21"/>
    </row>
    <row r="193" spans="1:18" s="14" customFormat="1" ht="11.5" customHeight="1" x14ac:dyDescent="0.2">
      <c r="A193" s="30" t="s">
        <v>77</v>
      </c>
      <c r="B193" s="31">
        <v>1251</v>
      </c>
      <c r="C193" s="31"/>
      <c r="D193" s="31">
        <v>1354</v>
      </c>
      <c r="E193" s="31"/>
      <c r="F193" s="32">
        <v>1380</v>
      </c>
      <c r="G193" s="32"/>
      <c r="H193" s="31"/>
      <c r="I193" s="31">
        <v>-15.089999999999918</v>
      </c>
      <c r="J193" s="31"/>
      <c r="K193" s="31">
        <v>3.9349999999999454</v>
      </c>
      <c r="L193" s="31"/>
      <c r="M193" s="31">
        <v>17.5</v>
      </c>
      <c r="N193" s="31"/>
      <c r="O193" s="31"/>
    </row>
    <row r="194" spans="1:18" s="14" customFormat="1" ht="11.5" customHeight="1" x14ac:dyDescent="0.2">
      <c r="A194" s="30"/>
      <c r="B194" s="21"/>
      <c r="C194" s="21"/>
      <c r="D194" s="21"/>
      <c r="E194" s="21"/>
      <c r="F194" s="22"/>
      <c r="G194" s="22"/>
      <c r="H194" s="21"/>
      <c r="I194" s="21"/>
      <c r="J194" s="21"/>
      <c r="K194" s="21"/>
      <c r="L194" s="21"/>
      <c r="M194" s="21"/>
      <c r="N194" s="21"/>
      <c r="O194" s="21"/>
    </row>
    <row r="195" spans="1:18" s="14" customFormat="1" ht="11.5" customHeight="1" x14ac:dyDescent="0.2">
      <c r="A195" s="20" t="s">
        <v>184</v>
      </c>
      <c r="B195" s="21"/>
      <c r="C195" s="21"/>
      <c r="D195" s="21"/>
      <c r="E195" s="21"/>
      <c r="F195" s="45"/>
      <c r="G195" s="45"/>
      <c r="H195" s="17"/>
      <c r="I195" s="17"/>
      <c r="J195" s="17"/>
      <c r="K195" s="17"/>
      <c r="L195" s="17"/>
      <c r="M195" s="17"/>
      <c r="N195" s="17"/>
      <c r="O195" s="17"/>
    </row>
    <row r="196" spans="1:18" s="14" customFormat="1" ht="11.5" customHeight="1" x14ac:dyDescent="0.2">
      <c r="A196" s="23" t="s">
        <v>185</v>
      </c>
      <c r="B196" s="21"/>
      <c r="C196" s="21"/>
      <c r="D196" s="21"/>
      <c r="E196" s="21"/>
      <c r="F196" s="45"/>
      <c r="G196" s="45"/>
      <c r="H196" s="17"/>
      <c r="I196" s="17"/>
      <c r="J196" s="17"/>
      <c r="K196" s="17"/>
      <c r="L196" s="17"/>
      <c r="M196" s="17"/>
      <c r="N196" s="17"/>
      <c r="O196" s="17"/>
    </row>
    <row r="197" spans="1:18" s="14" customFormat="1" ht="11.5" customHeight="1" x14ac:dyDescent="0.2">
      <c r="A197" s="36" t="s">
        <v>186</v>
      </c>
      <c r="B197" s="17"/>
      <c r="C197" s="21"/>
      <c r="D197" s="21"/>
      <c r="E197" s="21"/>
      <c r="F197" s="45"/>
      <c r="G197" s="45"/>
      <c r="H197" s="17"/>
      <c r="I197" s="17"/>
      <c r="J197" s="17"/>
      <c r="K197" s="17"/>
      <c r="L197" s="17"/>
      <c r="M197" s="17"/>
      <c r="N197" s="17"/>
      <c r="O197" s="17"/>
    </row>
    <row r="198" spans="1:18" s="14" customFormat="1" ht="11.5" customHeight="1" x14ac:dyDescent="0.2">
      <c r="A198" s="46" t="s">
        <v>187</v>
      </c>
      <c r="B198" s="21">
        <v>745841</v>
      </c>
      <c r="C198" s="21">
        <v>60635917</v>
      </c>
      <c r="D198" s="21">
        <v>754310</v>
      </c>
      <c r="E198" s="21">
        <v>69600350</v>
      </c>
      <c r="F198" s="22">
        <v>807843</v>
      </c>
      <c r="G198" s="22">
        <v>72856081</v>
      </c>
      <c r="H198" s="21"/>
      <c r="I198" s="21"/>
      <c r="J198" s="21"/>
      <c r="K198" s="21"/>
      <c r="L198" s="21"/>
      <c r="M198" s="21"/>
      <c r="N198" s="21"/>
      <c r="O198" s="21"/>
      <c r="R198" s="14" t="s">
        <v>81</v>
      </c>
    </row>
    <row r="199" spans="1:18" s="14" customFormat="1" ht="11.5" customHeight="1" x14ac:dyDescent="0.2">
      <c r="A199" s="46" t="s">
        <v>188</v>
      </c>
      <c r="B199" s="21">
        <v>60120</v>
      </c>
      <c r="C199" s="21">
        <v>27479135</v>
      </c>
      <c r="D199" s="21">
        <v>58733</v>
      </c>
      <c r="E199" s="21">
        <v>29484711</v>
      </c>
      <c r="F199" s="22">
        <v>63057</v>
      </c>
      <c r="G199" s="22">
        <v>30337692</v>
      </c>
      <c r="H199" s="21"/>
      <c r="I199" s="21"/>
      <c r="J199" s="21"/>
      <c r="K199" s="21"/>
      <c r="L199" s="21"/>
      <c r="M199" s="21"/>
      <c r="N199" s="21"/>
      <c r="O199" s="21"/>
      <c r="R199" s="14" t="s">
        <v>81</v>
      </c>
    </row>
    <row r="200" spans="1:18" s="14" customFormat="1" ht="11.5" customHeight="1" x14ac:dyDescent="0.2">
      <c r="A200" s="46" t="s">
        <v>189</v>
      </c>
      <c r="B200" s="21">
        <v>15363</v>
      </c>
      <c r="C200" s="21">
        <v>9137342</v>
      </c>
      <c r="D200" s="21">
        <v>17752</v>
      </c>
      <c r="E200" s="21">
        <v>9950000</v>
      </c>
      <c r="F200" s="22">
        <v>20296</v>
      </c>
      <c r="G200" s="22">
        <v>10447500</v>
      </c>
      <c r="H200" s="21"/>
      <c r="I200" s="21"/>
      <c r="J200" s="21"/>
      <c r="K200" s="21"/>
      <c r="L200" s="21"/>
      <c r="M200" s="21"/>
      <c r="N200" s="21"/>
      <c r="O200" s="21"/>
      <c r="R200" s="14" t="s">
        <v>81</v>
      </c>
    </row>
    <row r="201" spans="1:18" s="14" customFormat="1" ht="11.5" customHeight="1" x14ac:dyDescent="0.2">
      <c r="A201" s="46" t="s">
        <v>190</v>
      </c>
      <c r="B201" s="21"/>
      <c r="C201" s="21"/>
      <c r="D201" s="21"/>
      <c r="E201" s="21"/>
      <c r="F201" s="22"/>
      <c r="G201" s="22"/>
      <c r="H201" s="21"/>
      <c r="I201" s="21"/>
      <c r="J201" s="21"/>
      <c r="K201" s="21"/>
      <c r="L201" s="21"/>
      <c r="M201" s="21"/>
      <c r="N201" s="21"/>
      <c r="O201" s="21"/>
      <c r="R201" s="14" t="s">
        <v>81</v>
      </c>
    </row>
    <row r="202" spans="1:18" s="14" customFormat="1" ht="11.5" customHeight="1" x14ac:dyDescent="0.2">
      <c r="A202" s="46" t="s">
        <v>191</v>
      </c>
      <c r="B202" s="21">
        <v>16076</v>
      </c>
      <c r="C202" s="21">
        <v>4523014</v>
      </c>
      <c r="D202" s="21">
        <v>16328</v>
      </c>
      <c r="E202" s="21">
        <v>5161868</v>
      </c>
      <c r="F202" s="22">
        <v>17253</v>
      </c>
      <c r="G202" s="22">
        <v>5307168</v>
      </c>
      <c r="H202" s="21"/>
      <c r="I202" s="21"/>
      <c r="J202" s="21"/>
      <c r="K202" s="21"/>
      <c r="L202" s="21"/>
      <c r="M202" s="21"/>
      <c r="N202" s="21"/>
      <c r="O202" s="21"/>
      <c r="Q202" s="14" t="s">
        <v>192</v>
      </c>
      <c r="R202" s="14" t="s">
        <v>81</v>
      </c>
    </row>
    <row r="203" spans="1:18" s="14" customFormat="1" ht="11.5" customHeight="1" x14ac:dyDescent="0.2">
      <c r="A203" s="47"/>
      <c r="B203" s="21">
        <v>19269</v>
      </c>
      <c r="C203" s="21">
        <v>1296332</v>
      </c>
      <c r="D203" s="21">
        <v>8932</v>
      </c>
      <c r="E203" s="21">
        <v>1296332</v>
      </c>
      <c r="F203" s="22">
        <v>7531</v>
      </c>
      <c r="G203" s="22">
        <v>2445949</v>
      </c>
      <c r="H203" s="21"/>
      <c r="I203" s="21"/>
      <c r="J203" s="21"/>
      <c r="K203" s="21"/>
      <c r="L203" s="21"/>
      <c r="M203" s="21"/>
      <c r="N203" s="21"/>
      <c r="O203" s="21"/>
    </row>
    <row r="204" spans="1:18" s="14" customFormat="1" ht="11.5" customHeight="1" x14ac:dyDescent="0.2">
      <c r="A204" s="47" t="s">
        <v>193</v>
      </c>
      <c r="B204" s="21"/>
      <c r="C204" s="21"/>
      <c r="D204" s="21"/>
      <c r="E204" s="21"/>
      <c r="F204" s="22"/>
      <c r="G204" s="22"/>
      <c r="H204" s="21"/>
      <c r="I204" s="21"/>
      <c r="J204" s="21"/>
      <c r="K204" s="21"/>
      <c r="L204" s="21"/>
      <c r="M204" s="21"/>
      <c r="N204" s="21"/>
      <c r="O204" s="21"/>
    </row>
    <row r="205" spans="1:18" s="14" customFormat="1" ht="11.5" customHeight="1" x14ac:dyDescent="0.2">
      <c r="A205" s="46" t="s">
        <v>194</v>
      </c>
      <c r="B205" s="21">
        <v>11975</v>
      </c>
      <c r="C205" s="21">
        <v>2003149</v>
      </c>
      <c r="D205" s="21">
        <v>11936</v>
      </c>
      <c r="E205" s="21">
        <v>2017271</v>
      </c>
      <c r="F205" s="22">
        <v>11791</v>
      </c>
      <c r="G205" s="22">
        <v>2122153</v>
      </c>
      <c r="H205" s="21"/>
      <c r="I205" s="21"/>
      <c r="J205" s="21"/>
      <c r="K205" s="21"/>
      <c r="L205" s="21"/>
      <c r="M205" s="21"/>
      <c r="N205" s="21"/>
      <c r="O205" s="21"/>
      <c r="R205" s="14" t="s">
        <v>81</v>
      </c>
    </row>
    <row r="206" spans="1:18" s="14" customFormat="1" ht="11.5" customHeight="1" x14ac:dyDescent="0.2">
      <c r="A206" s="46" t="s">
        <v>188</v>
      </c>
      <c r="B206" s="21">
        <v>3869</v>
      </c>
      <c r="C206" s="21">
        <v>1772357</v>
      </c>
      <c r="D206" s="21">
        <v>3912</v>
      </c>
      <c r="E206" s="21">
        <v>1819089</v>
      </c>
      <c r="F206" s="22">
        <v>4240</v>
      </c>
      <c r="G206" s="22">
        <v>1913539</v>
      </c>
      <c r="H206" s="21"/>
      <c r="I206" s="21"/>
      <c r="J206" s="21"/>
      <c r="K206" s="21"/>
      <c r="L206" s="21"/>
      <c r="M206" s="21"/>
      <c r="N206" s="21"/>
      <c r="O206" s="21"/>
      <c r="R206" s="14" t="s">
        <v>81</v>
      </c>
    </row>
    <row r="207" spans="1:18" s="14" customFormat="1" ht="11.5" customHeight="1" x14ac:dyDescent="0.2">
      <c r="A207" s="46" t="s">
        <v>190</v>
      </c>
      <c r="B207" s="21">
        <v>467</v>
      </c>
      <c r="C207" s="21">
        <v>176493</v>
      </c>
      <c r="D207" s="21">
        <v>452</v>
      </c>
      <c r="E207" s="21">
        <v>145231</v>
      </c>
      <c r="F207" s="22">
        <v>473</v>
      </c>
      <c r="G207" s="22">
        <v>152875</v>
      </c>
      <c r="H207" s="21"/>
      <c r="I207" s="21"/>
      <c r="J207" s="21"/>
      <c r="K207" s="21"/>
      <c r="L207" s="21"/>
      <c r="M207" s="21"/>
      <c r="N207" s="21"/>
      <c r="O207" s="21"/>
    </row>
    <row r="208" spans="1:18" s="14" customFormat="1" ht="11.5" customHeight="1" x14ac:dyDescent="0.2">
      <c r="A208" s="47"/>
      <c r="B208" s="21"/>
      <c r="C208" s="21"/>
      <c r="D208" s="21"/>
      <c r="E208" s="21"/>
      <c r="F208" s="22"/>
      <c r="G208" s="22"/>
      <c r="H208" s="21"/>
      <c r="I208" s="21"/>
      <c r="J208" s="21"/>
      <c r="K208" s="21"/>
      <c r="L208" s="21"/>
      <c r="M208" s="21"/>
      <c r="N208" s="21"/>
      <c r="O208" s="21"/>
    </row>
    <row r="209" spans="1:24" s="14" customFormat="1" ht="11.5" customHeight="1" x14ac:dyDescent="0.2">
      <c r="A209" s="36" t="s">
        <v>195</v>
      </c>
      <c r="B209" s="21"/>
      <c r="C209" s="21"/>
      <c r="D209" s="21"/>
      <c r="E209" s="21"/>
      <c r="F209" s="22"/>
      <c r="G209" s="22"/>
      <c r="H209" s="21"/>
      <c r="I209" s="21"/>
      <c r="J209" s="21"/>
      <c r="K209" s="21"/>
      <c r="L209" s="21"/>
      <c r="M209" s="21"/>
      <c r="N209" s="21"/>
      <c r="O209" s="21"/>
    </row>
    <row r="210" spans="1:24" s="14" customFormat="1" ht="11.5" customHeight="1" x14ac:dyDescent="0.2">
      <c r="A210" s="46" t="s">
        <v>194</v>
      </c>
      <c r="B210" s="21">
        <v>129672</v>
      </c>
      <c r="C210" s="21">
        <v>25878</v>
      </c>
      <c r="D210" s="21">
        <v>128631</v>
      </c>
      <c r="E210" s="21">
        <v>25579</v>
      </c>
      <c r="F210" s="22">
        <v>128479</v>
      </c>
      <c r="G210" s="22">
        <v>25707</v>
      </c>
      <c r="H210" s="21"/>
      <c r="I210" s="21"/>
      <c r="J210" s="21"/>
      <c r="K210" s="21"/>
      <c r="L210" s="21"/>
      <c r="M210" s="21"/>
      <c r="N210" s="21"/>
      <c r="O210" s="21"/>
      <c r="R210" s="14" t="s">
        <v>81</v>
      </c>
    </row>
    <row r="211" spans="1:24" s="14" customFormat="1" ht="11.5" customHeight="1" x14ac:dyDescent="0.2">
      <c r="A211" s="46" t="s">
        <v>196</v>
      </c>
      <c r="B211" s="21">
        <v>1652</v>
      </c>
      <c r="C211" s="21">
        <v>3909</v>
      </c>
      <c r="D211" s="44">
        <v>1693</v>
      </c>
      <c r="E211" s="44">
        <v>3200</v>
      </c>
      <c r="F211" s="22">
        <v>1718</v>
      </c>
      <c r="G211" s="22">
        <v>3216</v>
      </c>
      <c r="H211" s="21"/>
      <c r="I211" s="21"/>
      <c r="J211" s="21"/>
      <c r="K211" s="21"/>
      <c r="L211" s="21"/>
      <c r="M211" s="21"/>
      <c r="N211" s="21"/>
      <c r="O211" s="21"/>
      <c r="R211" s="14" t="s">
        <v>81</v>
      </c>
    </row>
    <row r="212" spans="1:24" s="14" customFormat="1" ht="11.5" customHeight="1" x14ac:dyDescent="0.2">
      <c r="A212" s="47"/>
      <c r="B212" s="21"/>
      <c r="C212" s="21"/>
      <c r="D212" s="44"/>
      <c r="E212" s="44"/>
      <c r="F212" s="22"/>
      <c r="G212" s="22"/>
      <c r="H212" s="21"/>
      <c r="I212" s="21"/>
      <c r="J212" s="21"/>
      <c r="K212" s="21"/>
      <c r="L212" s="21"/>
      <c r="M212" s="21"/>
      <c r="N212" s="21"/>
      <c r="O212" s="21"/>
    </row>
    <row r="213" spans="1:24" s="14" customFormat="1" ht="11.5" customHeight="1" x14ac:dyDescent="0.2">
      <c r="A213" s="47" t="s">
        <v>197</v>
      </c>
      <c r="B213" s="21"/>
      <c r="C213" s="21"/>
      <c r="D213" s="21"/>
      <c r="E213" s="21"/>
      <c r="F213" s="22"/>
      <c r="G213" s="22"/>
      <c r="H213" s="21"/>
      <c r="I213" s="21"/>
      <c r="J213" s="21"/>
      <c r="K213" s="21"/>
      <c r="L213" s="21"/>
      <c r="M213" s="21"/>
      <c r="N213" s="21"/>
      <c r="O213" s="21"/>
    </row>
    <row r="214" spans="1:24" s="14" customFormat="1" ht="11.5" customHeight="1" x14ac:dyDescent="0.2">
      <c r="A214" s="46" t="s">
        <v>194</v>
      </c>
      <c r="B214" s="21">
        <v>33522</v>
      </c>
      <c r="C214" s="21">
        <v>142089</v>
      </c>
      <c r="D214" s="21">
        <v>32737</v>
      </c>
      <c r="E214" s="21">
        <v>144642</v>
      </c>
      <c r="F214" s="22">
        <v>31338</v>
      </c>
      <c r="G214" s="22">
        <v>157261</v>
      </c>
      <c r="H214" s="21"/>
      <c r="I214" s="21"/>
      <c r="J214" s="21"/>
      <c r="K214" s="21"/>
      <c r="L214" s="21"/>
      <c r="M214" s="21"/>
      <c r="N214" s="21"/>
      <c r="O214" s="21"/>
      <c r="R214" s="14" t="s">
        <v>81</v>
      </c>
    </row>
    <row r="215" spans="1:24" s="14" customFormat="1" ht="11.5" customHeight="1" x14ac:dyDescent="0.2">
      <c r="A215" s="46" t="s">
        <v>198</v>
      </c>
      <c r="B215" s="21">
        <v>3195</v>
      </c>
      <c r="C215" s="21">
        <v>147485</v>
      </c>
      <c r="D215" s="21">
        <v>3093</v>
      </c>
      <c r="E215" s="21">
        <v>150536</v>
      </c>
      <c r="F215" s="22">
        <v>3564</v>
      </c>
      <c r="G215" s="22">
        <v>165641</v>
      </c>
      <c r="H215" s="21"/>
      <c r="I215" s="21"/>
      <c r="J215" s="21"/>
      <c r="K215" s="21"/>
      <c r="L215" s="21"/>
      <c r="M215" s="21"/>
      <c r="N215" s="21"/>
      <c r="O215" s="21"/>
      <c r="R215" s="14" t="s">
        <v>81</v>
      </c>
    </row>
    <row r="216" spans="1:24" s="14" customFormat="1" ht="11.5" customHeight="1" x14ac:dyDescent="0.2">
      <c r="A216" s="46" t="s">
        <v>199</v>
      </c>
      <c r="B216" s="21">
        <v>2420</v>
      </c>
      <c r="C216" s="21">
        <v>20070</v>
      </c>
      <c r="D216" s="21">
        <v>1990</v>
      </c>
      <c r="E216" s="21">
        <v>16713</v>
      </c>
      <c r="F216" s="22">
        <v>2241</v>
      </c>
      <c r="G216" s="22">
        <v>18378</v>
      </c>
      <c r="H216" s="21"/>
      <c r="I216" s="21"/>
      <c r="J216" s="21"/>
      <c r="K216" s="21"/>
      <c r="L216" s="21"/>
      <c r="M216" s="21"/>
      <c r="N216" s="21"/>
      <c r="O216" s="21"/>
      <c r="R216" s="14" t="s">
        <v>81</v>
      </c>
    </row>
    <row r="217" spans="1:24" s="14" customFormat="1" ht="11.5" customHeight="1" x14ac:dyDescent="0.2">
      <c r="A217" s="47"/>
      <c r="B217" s="31"/>
      <c r="C217" s="31"/>
      <c r="D217" s="31"/>
      <c r="E217" s="31"/>
      <c r="F217" s="32"/>
      <c r="G217" s="32"/>
      <c r="H217" s="31"/>
      <c r="I217" s="31"/>
      <c r="J217" s="31"/>
      <c r="K217" s="31"/>
      <c r="L217" s="31"/>
      <c r="M217" s="31"/>
      <c r="N217" s="31"/>
      <c r="O217" s="21"/>
    </row>
    <row r="218" spans="1:24" s="14" customFormat="1" ht="11.5" customHeight="1" x14ac:dyDescent="0.2">
      <c r="A218" s="48" t="s">
        <v>77</v>
      </c>
      <c r="B218" s="31">
        <v>1043441</v>
      </c>
      <c r="C218" s="31"/>
      <c r="D218" s="31">
        <v>1040499</v>
      </c>
      <c r="E218" s="31"/>
      <c r="F218" s="32">
        <v>1099824</v>
      </c>
      <c r="G218" s="32"/>
      <c r="H218" s="31"/>
      <c r="I218" s="31">
        <v>131219.64799999993</v>
      </c>
      <c r="J218" s="31"/>
      <c r="K218" s="31">
        <v>2650.9999999998836</v>
      </c>
      <c r="L218" s="31"/>
      <c r="M218" s="31">
        <v>29017.000004114117</v>
      </c>
      <c r="N218" s="31"/>
      <c r="O218" s="31"/>
    </row>
    <row r="219" spans="1:24" s="14" customFormat="1" ht="11.5" customHeight="1" x14ac:dyDescent="0.2">
      <c r="A219" s="30"/>
      <c r="B219" s="21"/>
      <c r="C219" s="21"/>
      <c r="D219" s="21"/>
      <c r="E219" s="21"/>
      <c r="F219" s="22"/>
      <c r="G219" s="22"/>
      <c r="H219" s="21"/>
      <c r="I219" s="21"/>
      <c r="J219" s="21"/>
      <c r="K219" s="21"/>
      <c r="L219" s="21"/>
      <c r="M219" s="21"/>
      <c r="N219" s="21"/>
      <c r="O219" s="21"/>
    </row>
    <row r="220" spans="1:24" s="14" customFormat="1" ht="11.5" customHeight="1" x14ac:dyDescent="0.2">
      <c r="A220" s="20" t="s">
        <v>200</v>
      </c>
      <c r="B220" s="21"/>
      <c r="C220" s="21"/>
      <c r="D220" s="21"/>
      <c r="E220" s="21"/>
      <c r="F220" s="22"/>
      <c r="G220" s="22"/>
      <c r="H220" s="21"/>
      <c r="I220" s="21"/>
      <c r="J220" s="21"/>
      <c r="K220" s="21"/>
      <c r="L220" s="21"/>
      <c r="M220" s="21"/>
      <c r="N220" s="21"/>
      <c r="O220" s="21"/>
    </row>
    <row r="221" spans="1:24" s="14" customFormat="1" ht="11.5" customHeight="1" x14ac:dyDescent="0.2">
      <c r="A221" s="36" t="s">
        <v>139</v>
      </c>
      <c r="B221" s="21">
        <v>73176.856</v>
      </c>
      <c r="C221" s="21">
        <v>325147</v>
      </c>
      <c r="D221" s="21">
        <v>75053.110587840012</v>
      </c>
      <c r="E221" s="21">
        <v>327748.17599999998</v>
      </c>
      <c r="F221" s="22">
        <v>77319.714527592776</v>
      </c>
      <c r="G221" s="22">
        <v>331025.65775999997</v>
      </c>
      <c r="H221" s="21"/>
      <c r="I221" s="21"/>
      <c r="J221" s="21"/>
      <c r="K221" s="21"/>
      <c r="L221" s="21"/>
      <c r="M221" s="21"/>
      <c r="N221" s="21"/>
      <c r="O221" s="21"/>
      <c r="R221" s="14" t="s">
        <v>81</v>
      </c>
    </row>
    <row r="222" spans="1:24" s="14" customFormat="1" ht="11.5" customHeight="1" x14ac:dyDescent="0.2">
      <c r="A222" s="46" t="s">
        <v>201</v>
      </c>
      <c r="B222" s="21">
        <v>7440</v>
      </c>
      <c r="C222" s="21">
        <v>27783</v>
      </c>
      <c r="D222" s="21">
        <v>0</v>
      </c>
      <c r="E222" s="21">
        <v>0</v>
      </c>
      <c r="F222" s="22">
        <v>0</v>
      </c>
      <c r="G222" s="22">
        <v>0</v>
      </c>
      <c r="H222" s="21"/>
      <c r="I222" s="21"/>
      <c r="J222" s="21"/>
      <c r="K222" s="21"/>
      <c r="L222" s="21"/>
      <c r="M222" s="21"/>
      <c r="N222" s="21"/>
      <c r="O222" s="21"/>
      <c r="R222" s="14" t="s">
        <v>81</v>
      </c>
      <c r="T222" s="14" t="s">
        <v>81</v>
      </c>
    </row>
    <row r="223" spans="1:24" s="14" customFormat="1" ht="11.5" customHeight="1" x14ac:dyDescent="0.2">
      <c r="A223" s="48"/>
      <c r="B223" s="21"/>
      <c r="C223" s="21"/>
      <c r="D223" s="21"/>
      <c r="E223" s="21"/>
      <c r="F223" s="22"/>
      <c r="G223" s="22"/>
      <c r="H223" s="21"/>
      <c r="I223" s="21"/>
      <c r="J223" s="21"/>
      <c r="K223" s="21"/>
      <c r="L223" s="21"/>
      <c r="M223" s="21"/>
      <c r="N223" s="21"/>
      <c r="O223" s="21"/>
    </row>
    <row r="224" spans="1:24" s="14" customFormat="1" ht="11.5" customHeight="1" x14ac:dyDescent="0.2">
      <c r="A224" s="36" t="s">
        <v>202</v>
      </c>
      <c r="B224" s="21">
        <f>17400+13644.943</f>
        <v>31044.942999999999</v>
      </c>
      <c r="C224" s="21">
        <v>66134</v>
      </c>
      <c r="D224" s="21">
        <v>0</v>
      </c>
      <c r="E224" s="21">
        <v>0</v>
      </c>
      <c r="F224" s="22">
        <v>0</v>
      </c>
      <c r="G224" s="22">
        <v>0</v>
      </c>
      <c r="H224" s="21"/>
      <c r="I224" s="21"/>
      <c r="J224" s="21"/>
      <c r="K224" s="21"/>
      <c r="L224" s="21"/>
      <c r="M224" s="21"/>
      <c r="N224" s="21"/>
      <c r="O224" s="21"/>
      <c r="R224" s="14" t="s">
        <v>81</v>
      </c>
      <c r="X224" s="14" t="s">
        <v>81</v>
      </c>
    </row>
    <row r="225" spans="1:25" s="14" customFormat="1" ht="11.5" customHeight="1" x14ac:dyDescent="0.2">
      <c r="A225" s="36" t="s">
        <v>203</v>
      </c>
      <c r="B225" s="21">
        <v>21908.801829999997</v>
      </c>
      <c r="C225" s="21">
        <v>74449</v>
      </c>
      <c r="D225" s="21">
        <v>22470.543508921201</v>
      </c>
      <c r="E225" s="21">
        <v>75044.592000000004</v>
      </c>
      <c r="F225" s="22">
        <f>23.2626301676107*1000</f>
        <v>23262.6301676107</v>
      </c>
      <c r="G225" s="22">
        <v>75795.037920000002</v>
      </c>
      <c r="H225" s="21"/>
      <c r="I225" s="21"/>
      <c r="J225" s="21"/>
      <c r="K225" s="21"/>
      <c r="L225" s="21"/>
      <c r="M225" s="21"/>
      <c r="N225" s="21"/>
      <c r="O225" s="21"/>
      <c r="R225" s="14" t="s">
        <v>81</v>
      </c>
    </row>
    <row r="226" spans="1:25" s="14" customFormat="1" ht="11.5" customHeight="1" x14ac:dyDescent="0.2">
      <c r="A226" s="36" t="s">
        <v>204</v>
      </c>
      <c r="B226" s="21">
        <v>891.48356999999999</v>
      </c>
      <c r="C226" s="21">
        <v>15613</v>
      </c>
      <c r="D226" s="21">
        <v>690</v>
      </c>
      <c r="E226" s="21">
        <v>15737.904</v>
      </c>
      <c r="F226" s="22">
        <v>620</v>
      </c>
      <c r="G226" s="22">
        <v>15895.28304</v>
      </c>
      <c r="H226" s="21"/>
      <c r="I226" s="21"/>
      <c r="J226" s="21"/>
      <c r="K226" s="21"/>
      <c r="L226" s="21"/>
      <c r="M226" s="21"/>
      <c r="N226" s="21"/>
      <c r="O226" s="21"/>
      <c r="R226" s="14" t="s">
        <v>81</v>
      </c>
    </row>
    <row r="227" spans="1:25" s="14" customFormat="1" ht="11.5" customHeight="1" x14ac:dyDescent="0.2">
      <c r="A227" s="36" t="s">
        <v>205</v>
      </c>
      <c r="B227" s="21">
        <v>738.53383999999994</v>
      </c>
      <c r="C227" s="21">
        <v>10123</v>
      </c>
      <c r="D227" s="21">
        <v>450</v>
      </c>
      <c r="E227" s="21">
        <v>10203.984</v>
      </c>
      <c r="F227" s="22">
        <v>410</v>
      </c>
      <c r="G227" s="22">
        <v>10306.02384</v>
      </c>
      <c r="H227" s="21"/>
      <c r="I227" s="21"/>
      <c r="J227" s="21"/>
      <c r="K227" s="21"/>
      <c r="L227" s="21"/>
      <c r="M227" s="21"/>
      <c r="N227" s="21"/>
      <c r="O227" s="21"/>
      <c r="R227" s="14" t="s">
        <v>81</v>
      </c>
    </row>
    <row r="228" spans="1:25" s="14" customFormat="1" ht="11.5" customHeight="1" x14ac:dyDescent="0.2">
      <c r="A228" s="36" t="s">
        <v>206</v>
      </c>
      <c r="B228" s="21">
        <v>1681.71</v>
      </c>
      <c r="C228" s="21">
        <v>250763</v>
      </c>
      <c r="D228" s="21">
        <v>1695.1636799999999</v>
      </c>
      <c r="E228" s="21">
        <v>252769.10399999999</v>
      </c>
      <c r="F228" s="22">
        <v>1712.1153168000001</v>
      </c>
      <c r="G228" s="22">
        <v>255296.79504</v>
      </c>
      <c r="H228" s="21"/>
      <c r="I228" s="21"/>
      <c r="J228" s="21"/>
      <c r="K228" s="21"/>
      <c r="L228" s="21"/>
      <c r="M228" s="21"/>
      <c r="N228" s="21"/>
      <c r="O228" s="21"/>
      <c r="R228" s="14" t="s">
        <v>81</v>
      </c>
    </row>
    <row r="229" spans="1:25" s="14" customFormat="1" ht="11.5" customHeight="1" x14ac:dyDescent="0.2">
      <c r="A229" s="36" t="s">
        <v>207</v>
      </c>
      <c r="B229" s="21">
        <v>477.21699999999998</v>
      </c>
      <c r="C229" s="21">
        <v>77068</v>
      </c>
      <c r="D229" s="21">
        <v>481.03473599999995</v>
      </c>
      <c r="E229" s="21">
        <v>77684.543999999994</v>
      </c>
      <c r="F229" s="22">
        <v>485.84508335999999</v>
      </c>
      <c r="G229" s="22">
        <v>78461.389439999999</v>
      </c>
      <c r="H229" s="21"/>
      <c r="I229" s="21"/>
      <c r="J229" s="21"/>
      <c r="K229" s="21"/>
      <c r="L229" s="21"/>
      <c r="M229" s="21"/>
      <c r="N229" s="21"/>
      <c r="O229" s="21"/>
      <c r="R229" s="14" t="s">
        <v>81</v>
      </c>
    </row>
    <row r="230" spans="1:25" s="14" customFormat="1" ht="11.5" customHeight="1" x14ac:dyDescent="0.2">
      <c r="A230" s="36" t="s">
        <v>208</v>
      </c>
      <c r="B230" s="21">
        <v>1012.853</v>
      </c>
      <c r="C230" s="21">
        <v>26319</v>
      </c>
      <c r="D230" s="21">
        <v>897.22568144361594</v>
      </c>
      <c r="E230" s="21">
        <v>26529.552</v>
      </c>
      <c r="F230" s="22">
        <v>862.25457283099104</v>
      </c>
      <c r="G230" s="22">
        <v>26794.847519999999</v>
      </c>
      <c r="H230" s="21"/>
      <c r="I230" s="21"/>
      <c r="J230" s="21"/>
      <c r="K230" s="21"/>
      <c r="L230" s="21"/>
      <c r="M230" s="21"/>
      <c r="N230" s="21"/>
      <c r="O230" s="21"/>
      <c r="R230" s="14" t="s">
        <v>81</v>
      </c>
    </row>
    <row r="231" spans="1:25" s="14" customFormat="1" ht="11.5" customHeight="1" x14ac:dyDescent="0.2">
      <c r="A231" s="36" t="s">
        <v>209</v>
      </c>
      <c r="B231" s="21">
        <v>285.01559999999995</v>
      </c>
      <c r="C231" s="21">
        <v>28967</v>
      </c>
      <c r="D231" s="21">
        <v>220.87383847200005</v>
      </c>
      <c r="E231" s="21">
        <v>29198.736000000001</v>
      </c>
      <c r="F231" s="22">
        <v>223.08257685672004</v>
      </c>
      <c r="G231" s="22">
        <v>29490.72336</v>
      </c>
      <c r="H231" s="21"/>
      <c r="I231" s="21"/>
      <c r="J231" s="21"/>
      <c r="K231" s="21"/>
      <c r="L231" s="21"/>
      <c r="M231" s="21"/>
      <c r="N231" s="21"/>
      <c r="O231" s="21"/>
      <c r="R231" s="14" t="s">
        <v>81</v>
      </c>
    </row>
    <row r="232" spans="1:25" s="14" customFormat="1" ht="11.5" customHeight="1" x14ac:dyDescent="0.2">
      <c r="A232" s="36" t="s">
        <v>141</v>
      </c>
      <c r="B232" s="21">
        <v>55.811360000000001</v>
      </c>
      <c r="C232" s="21">
        <v>317</v>
      </c>
      <c r="D232" s="21">
        <v>57.242363270400006</v>
      </c>
      <c r="E232" s="21">
        <v>320</v>
      </c>
      <c r="F232" s="22">
        <v>58.971082641166085</v>
      </c>
      <c r="G232" s="22">
        <v>323</v>
      </c>
      <c r="H232" s="21"/>
      <c r="I232" s="21"/>
      <c r="J232" s="21"/>
      <c r="K232" s="21"/>
      <c r="L232" s="21"/>
      <c r="M232" s="21"/>
      <c r="N232" s="21"/>
      <c r="O232" s="21"/>
      <c r="R232" s="14" t="s">
        <v>81</v>
      </c>
    </row>
    <row r="233" spans="1:25" s="14" customFormat="1" ht="11.5" customHeight="1" x14ac:dyDescent="0.2">
      <c r="A233" s="48" t="s">
        <v>77</v>
      </c>
      <c r="B233" s="31">
        <v>138713.22520000002</v>
      </c>
      <c r="C233" s="31"/>
      <c r="D233" s="31">
        <v>102015.19439594723</v>
      </c>
      <c r="E233" s="31"/>
      <c r="F233" s="32">
        <v>104954.61332769234</v>
      </c>
      <c r="G233" s="32"/>
      <c r="H233" s="31"/>
      <c r="I233" s="31">
        <v>-90733.301879999985</v>
      </c>
      <c r="J233" s="31"/>
      <c r="K233" s="31">
        <v>-41763.303095635245</v>
      </c>
      <c r="L233" s="31"/>
      <c r="M233" s="31">
        <v>-31.402121834820719</v>
      </c>
      <c r="N233" s="31"/>
      <c r="O233" s="31"/>
    </row>
    <row r="234" spans="1:25" s="14" customFormat="1" ht="11.5" customHeight="1" x14ac:dyDescent="0.2">
      <c r="A234" s="30"/>
      <c r="B234" s="21"/>
      <c r="C234" s="21"/>
      <c r="D234" s="21"/>
      <c r="E234" s="21"/>
      <c r="F234" s="22"/>
      <c r="G234" s="22"/>
      <c r="H234" s="21"/>
      <c r="I234" s="21"/>
      <c r="J234" s="21"/>
      <c r="K234" s="21"/>
      <c r="L234" s="21"/>
      <c r="M234" s="21"/>
      <c r="N234" s="21"/>
      <c r="O234" s="21"/>
    </row>
    <row r="235" spans="1:25" ht="11.5" customHeight="1" x14ac:dyDescent="0.4">
      <c r="A235" s="20" t="s">
        <v>210</v>
      </c>
      <c r="B235" s="21"/>
      <c r="C235" s="21"/>
      <c r="D235" s="21"/>
      <c r="E235" s="21"/>
      <c r="F235" s="22"/>
      <c r="G235" s="22"/>
      <c r="H235" s="21"/>
      <c r="I235" s="21"/>
      <c r="J235" s="21"/>
      <c r="K235" s="21"/>
      <c r="L235" s="21"/>
      <c r="M235" s="21"/>
      <c r="N235" s="21"/>
      <c r="O235" s="21"/>
    </row>
    <row r="236" spans="1:25" ht="11.5" customHeight="1" x14ac:dyDescent="0.4">
      <c r="A236" s="23" t="s">
        <v>176</v>
      </c>
      <c r="B236" s="21"/>
      <c r="C236" s="21"/>
      <c r="D236" s="21"/>
      <c r="E236" s="21"/>
      <c r="F236" s="22"/>
      <c r="G236" s="22"/>
      <c r="H236" s="21"/>
      <c r="I236" s="21"/>
      <c r="J236" s="21"/>
      <c r="K236" s="21"/>
      <c r="L236" s="21"/>
      <c r="M236" s="21"/>
      <c r="N236" s="21"/>
      <c r="O236" s="21"/>
    </row>
    <row r="237" spans="1:25" ht="11.5" customHeight="1" x14ac:dyDescent="0.4">
      <c r="A237" s="47" t="s">
        <v>211</v>
      </c>
      <c r="B237" s="21"/>
      <c r="C237" s="21"/>
      <c r="D237" s="21"/>
      <c r="E237" s="21"/>
      <c r="F237" s="22"/>
      <c r="G237" s="22"/>
      <c r="H237" s="21"/>
      <c r="I237" s="21"/>
      <c r="J237" s="21"/>
      <c r="K237" s="21"/>
      <c r="L237" s="21"/>
      <c r="M237" s="21"/>
      <c r="N237" s="21"/>
      <c r="O237" s="21"/>
    </row>
    <row r="238" spans="1:25" ht="11.5" customHeight="1" x14ac:dyDescent="0.4">
      <c r="A238" s="49" t="s">
        <v>212</v>
      </c>
      <c r="B238" s="21"/>
      <c r="C238" s="21"/>
      <c r="D238" s="21"/>
      <c r="E238" s="21"/>
      <c r="F238" s="22"/>
      <c r="G238" s="22"/>
      <c r="H238" s="21"/>
      <c r="I238" s="21"/>
      <c r="J238" s="21"/>
      <c r="K238" s="21"/>
      <c r="L238" s="21"/>
      <c r="M238" s="21"/>
      <c r="N238" s="21"/>
      <c r="O238" s="21"/>
    </row>
    <row r="239" spans="1:25" ht="11.5" customHeight="1" x14ac:dyDescent="0.4">
      <c r="A239" s="43" t="s">
        <v>213</v>
      </c>
      <c r="B239" s="21">
        <v>298324</v>
      </c>
      <c r="C239" s="21">
        <v>64808</v>
      </c>
      <c r="D239" s="21">
        <v>327558</v>
      </c>
      <c r="E239" s="21">
        <v>68999</v>
      </c>
      <c r="F239" s="22">
        <v>334056</v>
      </c>
      <c r="G239" s="22">
        <v>69856</v>
      </c>
      <c r="H239" s="21"/>
      <c r="I239" s="21"/>
      <c r="J239" s="21"/>
      <c r="K239" s="21"/>
      <c r="L239" s="21"/>
      <c r="M239" s="21"/>
      <c r="N239" s="21"/>
      <c r="O239" s="21"/>
      <c r="Y239" s="9" t="s">
        <v>81</v>
      </c>
    </row>
    <row r="240" spans="1:25" ht="11.5" customHeight="1" x14ac:dyDescent="0.4">
      <c r="A240" s="43" t="s">
        <v>214</v>
      </c>
      <c r="B240" s="17"/>
      <c r="C240" s="17"/>
      <c r="D240" s="17"/>
      <c r="E240" s="17"/>
      <c r="F240" s="50"/>
      <c r="G240" s="50"/>
      <c r="H240" s="17"/>
      <c r="I240" s="17"/>
      <c r="J240" s="17"/>
      <c r="K240" s="17"/>
      <c r="L240" s="17"/>
      <c r="M240" s="17"/>
      <c r="N240" s="17"/>
      <c r="O240" s="17"/>
    </row>
    <row r="241" spans="1:26" ht="11.5" customHeight="1" x14ac:dyDescent="0.4">
      <c r="A241" s="51" t="s">
        <v>215</v>
      </c>
      <c r="B241" s="21">
        <v>7672</v>
      </c>
      <c r="C241" s="21">
        <v>15750</v>
      </c>
      <c r="D241" s="21">
        <v>7067</v>
      </c>
      <c r="E241" s="21">
        <v>16388</v>
      </c>
      <c r="F241" s="22">
        <v>6998</v>
      </c>
      <c r="G241" s="22">
        <v>16567</v>
      </c>
      <c r="H241" s="21"/>
      <c r="I241" s="21"/>
      <c r="J241" s="21"/>
      <c r="K241" s="21"/>
      <c r="L241" s="21"/>
      <c r="M241" s="21"/>
      <c r="N241" s="21"/>
      <c r="O241" s="21"/>
      <c r="Y241" s="9" t="s">
        <v>81</v>
      </c>
    </row>
    <row r="242" spans="1:26" ht="11.5" customHeight="1" x14ac:dyDescent="0.4">
      <c r="A242" s="43" t="s">
        <v>216</v>
      </c>
      <c r="B242" s="21"/>
      <c r="C242" s="21"/>
      <c r="D242" s="21"/>
      <c r="E242" s="21"/>
      <c r="F242" s="22"/>
      <c r="G242" s="22"/>
      <c r="H242" s="21"/>
      <c r="I242" s="21"/>
      <c r="J242" s="21"/>
      <c r="K242" s="21"/>
      <c r="L242" s="21"/>
      <c r="M242" s="21"/>
      <c r="N242" s="21"/>
      <c r="O242" s="21"/>
    </row>
    <row r="243" spans="1:26" ht="11.5" customHeight="1" x14ac:dyDescent="0.4">
      <c r="A243" s="51" t="s">
        <v>217</v>
      </c>
      <c r="B243" s="21">
        <v>1488</v>
      </c>
      <c r="C243" s="21">
        <v>1844</v>
      </c>
      <c r="D243" s="21">
        <v>1023</v>
      </c>
      <c r="E243" s="21">
        <v>1625</v>
      </c>
      <c r="F243" s="22">
        <v>1040</v>
      </c>
      <c r="G243" s="22">
        <v>1664</v>
      </c>
      <c r="H243" s="21"/>
      <c r="I243" s="21"/>
      <c r="J243" s="21"/>
      <c r="K243" s="21"/>
      <c r="L243" s="21"/>
      <c r="M243" s="21"/>
      <c r="N243" s="21"/>
      <c r="O243" s="21"/>
      <c r="Y243" s="9" t="s">
        <v>81</v>
      </c>
    </row>
    <row r="244" spans="1:26" ht="11.5" customHeight="1" x14ac:dyDescent="0.4">
      <c r="A244" s="36"/>
      <c r="B244" s="21"/>
      <c r="C244" s="21"/>
      <c r="D244" s="21"/>
      <c r="E244" s="21"/>
      <c r="F244" s="22"/>
      <c r="G244" s="22"/>
      <c r="H244" s="21"/>
      <c r="I244" s="21"/>
      <c r="J244" s="21"/>
      <c r="K244" s="21"/>
      <c r="L244" s="21"/>
      <c r="M244" s="21"/>
      <c r="N244" s="21"/>
      <c r="O244" s="21"/>
    </row>
    <row r="245" spans="1:26" ht="11.5" customHeight="1" x14ac:dyDescent="0.4">
      <c r="A245" s="52" t="s">
        <v>218</v>
      </c>
      <c r="B245" s="21">
        <v>173</v>
      </c>
      <c r="C245" s="21">
        <v>76</v>
      </c>
      <c r="D245" s="21">
        <v>132</v>
      </c>
      <c r="E245" s="21">
        <v>58</v>
      </c>
      <c r="F245" s="22">
        <v>125</v>
      </c>
      <c r="G245" s="22">
        <v>55</v>
      </c>
      <c r="H245" s="21"/>
      <c r="I245" s="21"/>
      <c r="J245" s="21"/>
      <c r="K245" s="21"/>
      <c r="L245" s="21"/>
      <c r="M245" s="21"/>
      <c r="N245" s="21"/>
      <c r="O245" s="21"/>
    </row>
    <row r="246" spans="1:26" ht="11.5" customHeight="1" x14ac:dyDescent="0.4">
      <c r="A246" s="53" t="s">
        <v>219</v>
      </c>
      <c r="B246" s="17"/>
      <c r="C246" s="21"/>
      <c r="D246" s="21"/>
      <c r="E246" s="21"/>
      <c r="F246" s="22"/>
      <c r="G246" s="22"/>
      <c r="H246" s="21"/>
      <c r="I246" s="21"/>
      <c r="J246" s="21"/>
      <c r="K246" s="21"/>
      <c r="L246" s="21"/>
      <c r="M246" s="21"/>
      <c r="N246" s="21"/>
      <c r="O246" s="21"/>
    </row>
    <row r="247" spans="1:26" ht="11.5" customHeight="1" x14ac:dyDescent="0.4">
      <c r="A247" s="49" t="s">
        <v>220</v>
      </c>
      <c r="B247" s="21">
        <v>0.6</v>
      </c>
      <c r="C247" s="21">
        <v>241</v>
      </c>
      <c r="D247" s="21">
        <v>0</v>
      </c>
      <c r="E247" s="21">
        <v>0</v>
      </c>
      <c r="F247" s="22">
        <v>0</v>
      </c>
      <c r="G247" s="22">
        <v>0</v>
      </c>
      <c r="H247" s="21"/>
      <c r="I247" s="21"/>
      <c r="J247" s="21"/>
      <c r="K247" s="21"/>
      <c r="L247" s="21"/>
      <c r="M247" s="21"/>
      <c r="N247" s="21"/>
      <c r="O247" s="21"/>
      <c r="Z247" s="9" t="s">
        <v>81</v>
      </c>
    </row>
    <row r="248" spans="1:26" ht="11.5" customHeight="1" x14ac:dyDescent="0.4">
      <c r="A248" s="48" t="s">
        <v>77</v>
      </c>
      <c r="B248" s="31">
        <v>307657.59999999998</v>
      </c>
      <c r="C248" s="31"/>
      <c r="D248" s="31">
        <v>335780</v>
      </c>
      <c r="E248" s="31"/>
      <c r="F248" s="32">
        <v>342219</v>
      </c>
      <c r="G248" s="32"/>
      <c r="H248" s="31"/>
      <c r="I248" s="31">
        <v>30466.599999999977</v>
      </c>
      <c r="J248" s="31"/>
      <c r="K248" s="31">
        <v>72364</v>
      </c>
      <c r="L248" s="31"/>
      <c r="M248" s="31">
        <v>-46364</v>
      </c>
      <c r="N248" s="31"/>
      <c r="O248" s="31"/>
    </row>
    <row r="249" spans="1:26" ht="11.5" customHeight="1" x14ac:dyDescent="0.4">
      <c r="A249" s="30"/>
      <c r="B249" s="21"/>
      <c r="C249" s="21"/>
      <c r="D249" s="21"/>
      <c r="E249" s="21"/>
      <c r="F249" s="22"/>
      <c r="G249" s="22"/>
      <c r="H249" s="21"/>
      <c r="I249" s="21"/>
      <c r="J249" s="21"/>
      <c r="K249" s="21"/>
      <c r="L249" s="21"/>
      <c r="M249" s="21"/>
      <c r="N249" s="21"/>
      <c r="O249" s="21"/>
    </row>
    <row r="250" spans="1:26" ht="11.5" customHeight="1" x14ac:dyDescent="0.4">
      <c r="A250" s="20" t="s">
        <v>221</v>
      </c>
      <c r="B250" s="21"/>
      <c r="C250" s="21"/>
      <c r="D250" s="21"/>
      <c r="E250" s="21"/>
      <c r="F250" s="22"/>
      <c r="G250" s="22"/>
      <c r="H250" s="21"/>
      <c r="I250" s="21"/>
      <c r="J250" s="21"/>
      <c r="K250" s="21"/>
      <c r="L250" s="21"/>
      <c r="M250" s="21"/>
      <c r="N250" s="21"/>
      <c r="O250" s="21"/>
    </row>
    <row r="251" spans="1:26" ht="11.5" customHeight="1" x14ac:dyDescent="0.4">
      <c r="A251" s="52" t="s">
        <v>222</v>
      </c>
      <c r="B251" s="21"/>
      <c r="C251" s="17"/>
      <c r="D251" s="21"/>
      <c r="E251" s="21"/>
      <c r="F251" s="22"/>
      <c r="G251" s="22"/>
      <c r="H251" s="21"/>
      <c r="I251" s="21"/>
      <c r="J251" s="21"/>
      <c r="K251" s="21"/>
      <c r="L251" s="21"/>
      <c r="M251" s="21"/>
      <c r="N251" s="21"/>
      <c r="O251" s="21"/>
    </row>
    <row r="252" spans="1:26" ht="11.5" customHeight="1" x14ac:dyDescent="0.4">
      <c r="A252" s="25" t="s">
        <v>223</v>
      </c>
      <c r="B252" s="21">
        <v>33188.25</v>
      </c>
      <c r="C252" s="54">
        <v>211444</v>
      </c>
      <c r="D252" s="21">
        <v>35378.673000000003</v>
      </c>
      <c r="E252" s="54">
        <v>217127</v>
      </c>
      <c r="F252" s="22">
        <v>37720.879999999997</v>
      </c>
      <c r="G252" s="55">
        <v>222963</v>
      </c>
      <c r="H252" s="54"/>
      <c r="I252" s="54"/>
      <c r="J252" s="54"/>
      <c r="K252" s="54"/>
      <c r="L252" s="54"/>
      <c r="M252" s="54"/>
      <c r="N252" s="54"/>
      <c r="O252" s="54"/>
    </row>
    <row r="253" spans="1:26" ht="11.5" customHeight="1" x14ac:dyDescent="0.4">
      <c r="A253" s="25" t="s">
        <v>224</v>
      </c>
      <c r="B253" s="21">
        <v>12249.786</v>
      </c>
      <c r="C253" s="54">
        <v>39022</v>
      </c>
      <c r="D253" s="21">
        <v>12900.937</v>
      </c>
      <c r="E253" s="54">
        <v>39588</v>
      </c>
      <c r="F253" s="22">
        <v>13589.214</v>
      </c>
      <c r="G253" s="55">
        <v>40162</v>
      </c>
      <c r="H253" s="54"/>
      <c r="I253" s="54"/>
      <c r="J253" s="54"/>
      <c r="K253" s="54"/>
      <c r="L253" s="54"/>
      <c r="M253" s="54"/>
      <c r="N253" s="54"/>
      <c r="O253" s="54"/>
    </row>
    <row r="254" spans="1:26" ht="11.5" customHeight="1" x14ac:dyDescent="0.4">
      <c r="A254" s="36"/>
      <c r="B254" s="21"/>
      <c r="C254" s="17"/>
      <c r="D254" s="21"/>
      <c r="E254" s="21"/>
      <c r="F254" s="22"/>
      <c r="G254" s="22"/>
      <c r="H254" s="21"/>
      <c r="I254" s="21"/>
      <c r="J254" s="21"/>
      <c r="K254" s="21"/>
      <c r="L254" s="21"/>
      <c r="M254" s="21"/>
      <c r="N254" s="21"/>
      <c r="O254" s="21"/>
    </row>
    <row r="255" spans="1:26" ht="11.5" customHeight="1" x14ac:dyDescent="0.4">
      <c r="A255" s="52" t="s">
        <v>225</v>
      </c>
      <c r="B255" s="21"/>
      <c r="C255" s="17"/>
      <c r="D255" s="21"/>
      <c r="E255" s="21"/>
      <c r="F255" s="22"/>
      <c r="G255" s="22"/>
      <c r="H255" s="21"/>
      <c r="I255" s="21"/>
      <c r="J255" s="21"/>
      <c r="K255" s="21"/>
      <c r="L255" s="21"/>
      <c r="M255" s="21"/>
      <c r="N255" s="21"/>
      <c r="O255" s="21"/>
    </row>
    <row r="256" spans="1:26" ht="11.5" customHeight="1" x14ac:dyDescent="0.4">
      <c r="A256" s="56" t="s">
        <v>226</v>
      </c>
      <c r="B256" s="21">
        <v>13481.436</v>
      </c>
      <c r="C256" s="21">
        <v>13446</v>
      </c>
      <c r="D256" s="21">
        <v>13785</v>
      </c>
      <c r="E256" s="21">
        <v>14027</v>
      </c>
      <c r="F256" s="22">
        <v>13785</v>
      </c>
      <c r="G256" s="22">
        <v>14027</v>
      </c>
      <c r="H256" s="21"/>
      <c r="I256" s="21"/>
      <c r="J256" s="21"/>
      <c r="K256" s="21"/>
      <c r="L256" s="21"/>
      <c r="M256" s="21"/>
      <c r="N256" s="21"/>
      <c r="O256" s="21"/>
    </row>
    <row r="257" spans="1:27" ht="11.5" customHeight="1" x14ac:dyDescent="0.4">
      <c r="A257" s="25" t="s">
        <v>227</v>
      </c>
      <c r="B257" s="21">
        <f>964.221+8.447</f>
        <v>972.66800000000001</v>
      </c>
      <c r="C257" s="21">
        <f>1435+20</f>
        <v>1455</v>
      </c>
      <c r="D257" s="21">
        <f>1201.667+5+34</f>
        <v>1240.6669999999999</v>
      </c>
      <c r="E257" s="21">
        <f>1483+1+40</f>
        <v>1524</v>
      </c>
      <c r="F257" s="22">
        <f>1201.667+5+34</f>
        <v>1240.6669999999999</v>
      </c>
      <c r="G257" s="22">
        <f>1480+1+40</f>
        <v>1521</v>
      </c>
      <c r="H257" s="21"/>
      <c r="I257" s="21"/>
      <c r="J257" s="21"/>
      <c r="K257" s="21"/>
      <c r="L257" s="21"/>
      <c r="M257" s="21"/>
      <c r="N257" s="21"/>
      <c r="O257" s="21"/>
    </row>
    <row r="258" spans="1:27" ht="11.5" customHeight="1" x14ac:dyDescent="0.4">
      <c r="A258" s="25" t="s">
        <v>228</v>
      </c>
      <c r="B258" s="21">
        <v>598.24300000000005</v>
      </c>
      <c r="C258" s="21">
        <v>792</v>
      </c>
      <c r="D258" s="21">
        <v>1076.7349999999999</v>
      </c>
      <c r="E258" s="21">
        <v>940</v>
      </c>
      <c r="F258" s="22">
        <v>1076.7349999999999</v>
      </c>
      <c r="G258" s="22">
        <v>930</v>
      </c>
      <c r="H258" s="21"/>
      <c r="I258" s="21"/>
      <c r="J258" s="21"/>
      <c r="K258" s="21"/>
      <c r="L258" s="21"/>
      <c r="M258" s="21"/>
      <c r="N258" s="21"/>
      <c r="O258" s="21"/>
    </row>
    <row r="259" spans="1:27" ht="11.5" customHeight="1" x14ac:dyDescent="0.4">
      <c r="A259" s="25" t="s">
        <v>229</v>
      </c>
      <c r="B259" s="21">
        <v>209.33199999999999</v>
      </c>
      <c r="C259" s="21">
        <v>8689</v>
      </c>
      <c r="D259" s="21">
        <v>350</v>
      </c>
      <c r="E259" s="21">
        <v>10500</v>
      </c>
      <c r="F259" s="22">
        <v>350</v>
      </c>
      <c r="G259" s="22">
        <v>10500</v>
      </c>
      <c r="H259" s="21"/>
      <c r="I259" s="21"/>
      <c r="J259" s="21"/>
      <c r="K259" s="21"/>
      <c r="L259" s="21"/>
      <c r="M259" s="21"/>
      <c r="N259" s="21"/>
      <c r="O259" s="21"/>
    </row>
    <row r="260" spans="1:27" ht="11.5" customHeight="1" x14ac:dyDescent="0.4">
      <c r="A260" s="25" t="s">
        <v>230</v>
      </c>
      <c r="B260" s="21">
        <v>73.067999999999998</v>
      </c>
      <c r="C260" s="21">
        <v>39314</v>
      </c>
      <c r="D260" s="21">
        <v>162</v>
      </c>
      <c r="E260" s="21">
        <v>43084</v>
      </c>
      <c r="F260" s="22">
        <v>140</v>
      </c>
      <c r="G260" s="22">
        <v>34000</v>
      </c>
      <c r="H260" s="21"/>
      <c r="I260" s="21"/>
      <c r="J260" s="21"/>
      <c r="K260" s="21"/>
      <c r="L260" s="21"/>
      <c r="M260" s="21"/>
      <c r="N260" s="21"/>
      <c r="O260" s="21"/>
    </row>
    <row r="261" spans="1:27" ht="11.5" customHeight="1" x14ac:dyDescent="0.4">
      <c r="A261" s="30"/>
      <c r="B261" s="21"/>
      <c r="C261" s="21"/>
      <c r="D261" s="21"/>
      <c r="E261" s="21"/>
      <c r="F261" s="22"/>
      <c r="G261" s="22"/>
      <c r="H261" s="21"/>
      <c r="I261" s="21"/>
      <c r="J261" s="21"/>
      <c r="K261" s="21"/>
      <c r="L261" s="21"/>
      <c r="M261" s="21"/>
      <c r="N261" s="21"/>
      <c r="O261" s="21"/>
    </row>
    <row r="262" spans="1:27" ht="11.5" customHeight="1" x14ac:dyDescent="0.4">
      <c r="A262" s="52" t="s">
        <v>231</v>
      </c>
      <c r="B262" s="21"/>
      <c r="C262" s="17"/>
      <c r="D262" s="21"/>
      <c r="E262" s="21"/>
      <c r="F262" s="22"/>
      <c r="G262" s="22"/>
      <c r="H262" s="21"/>
      <c r="I262" s="21"/>
      <c r="J262" s="21"/>
      <c r="K262" s="21"/>
      <c r="L262" s="21"/>
      <c r="M262" s="21"/>
      <c r="N262" s="21"/>
      <c r="O262" s="21"/>
    </row>
    <row r="263" spans="1:27" ht="11.5" customHeight="1" x14ac:dyDescent="0.4">
      <c r="A263" s="25" t="s">
        <v>224</v>
      </c>
      <c r="B263" s="21">
        <v>3995.2469999999998</v>
      </c>
      <c r="C263" s="21">
        <v>90698</v>
      </c>
      <c r="D263" s="21">
        <v>3360.31</v>
      </c>
      <c r="E263" s="21">
        <v>76284</v>
      </c>
      <c r="F263" s="22">
        <v>3535.5819999999999</v>
      </c>
      <c r="G263" s="22">
        <v>75466</v>
      </c>
      <c r="H263" s="21"/>
      <c r="I263" s="21"/>
      <c r="J263" s="21"/>
      <c r="K263" s="21"/>
      <c r="L263" s="21"/>
      <c r="M263" s="21"/>
      <c r="N263" s="21"/>
      <c r="O263" s="21"/>
    </row>
    <row r="264" spans="1:27" ht="11.5" customHeight="1" x14ac:dyDescent="0.4">
      <c r="A264" s="25" t="s">
        <v>232</v>
      </c>
      <c r="B264" s="21">
        <v>2010.2860000000001</v>
      </c>
      <c r="C264" s="21">
        <v>69082</v>
      </c>
      <c r="D264" s="21">
        <v>2028.4159999999999</v>
      </c>
      <c r="E264" s="21">
        <v>69705</v>
      </c>
      <c r="F264" s="22">
        <v>1957.0630000000001</v>
      </c>
      <c r="G264" s="22">
        <v>64166</v>
      </c>
      <c r="H264" s="21"/>
      <c r="I264" s="21"/>
      <c r="J264" s="21"/>
      <c r="K264" s="21"/>
      <c r="L264" s="21"/>
      <c r="M264" s="21"/>
      <c r="N264" s="21"/>
      <c r="O264" s="21"/>
    </row>
    <row r="265" spans="1:27" ht="11.5" customHeight="1" x14ac:dyDescent="0.4">
      <c r="A265" s="30"/>
      <c r="B265" s="21"/>
      <c r="C265" s="21"/>
      <c r="D265" s="21"/>
      <c r="E265" s="21"/>
      <c r="F265" s="22"/>
      <c r="G265" s="22"/>
      <c r="H265" s="21"/>
      <c r="I265" s="21"/>
      <c r="J265" s="21"/>
      <c r="K265" s="21"/>
      <c r="L265" s="21"/>
      <c r="M265" s="21"/>
      <c r="N265" s="21"/>
      <c r="O265" s="21"/>
    </row>
    <row r="266" spans="1:27" ht="11.5" customHeight="1" x14ac:dyDescent="0.4">
      <c r="A266" s="24" t="s">
        <v>233</v>
      </c>
      <c r="B266" s="21">
        <v>1044.0944999999999</v>
      </c>
      <c r="C266" s="21">
        <v>1005</v>
      </c>
      <c r="D266" s="21">
        <v>1064.4997000000001</v>
      </c>
      <c r="E266" s="21">
        <v>1007</v>
      </c>
      <c r="F266" s="22">
        <v>1083.73</v>
      </c>
      <c r="G266" s="22">
        <v>1010</v>
      </c>
      <c r="H266" s="21"/>
      <c r="I266" s="21"/>
      <c r="J266" s="21"/>
      <c r="K266" s="21"/>
      <c r="L266" s="21"/>
      <c r="M266" s="21"/>
      <c r="N266" s="21"/>
      <c r="O266" s="21"/>
    </row>
    <row r="267" spans="1:27" ht="11.5" customHeight="1" x14ac:dyDescent="0.4">
      <c r="A267" s="48" t="s">
        <v>77</v>
      </c>
      <c r="B267" s="31">
        <v>67822.410500000013</v>
      </c>
      <c r="C267" s="31"/>
      <c r="D267" s="31">
        <v>71347.237699999998</v>
      </c>
      <c r="E267" s="31"/>
      <c r="F267" s="32">
        <v>74478.870999999985</v>
      </c>
      <c r="G267" s="32"/>
      <c r="H267" s="31"/>
      <c r="I267" s="31">
        <v>1352.4885000000213</v>
      </c>
      <c r="J267" s="31"/>
      <c r="K267" s="31">
        <v>4483.6686000000045</v>
      </c>
      <c r="L267" s="31"/>
      <c r="M267" s="31">
        <v>6902.4468234226515</v>
      </c>
      <c r="N267" s="31"/>
      <c r="O267" s="31"/>
    </row>
    <row r="268" spans="1:27" ht="11.5" customHeight="1" x14ac:dyDescent="0.4">
      <c r="A268" s="36"/>
      <c r="B268" s="21"/>
      <c r="C268" s="21"/>
      <c r="D268" s="21"/>
      <c r="E268" s="21"/>
      <c r="F268" s="22"/>
      <c r="G268" s="22"/>
      <c r="H268" s="21"/>
      <c r="I268" s="21"/>
      <c r="J268" s="21"/>
      <c r="K268" s="21"/>
      <c r="L268" s="21"/>
      <c r="M268" s="21"/>
      <c r="N268" s="21"/>
      <c r="O268" s="21"/>
    </row>
    <row r="269" spans="1:27" ht="11.5" customHeight="1" x14ac:dyDescent="0.4">
      <c r="A269" s="20" t="s">
        <v>234</v>
      </c>
      <c r="B269" s="21"/>
      <c r="C269" s="21"/>
      <c r="D269" s="21"/>
      <c r="E269" s="21"/>
      <c r="F269" s="22"/>
      <c r="G269" s="22"/>
      <c r="H269" s="21"/>
      <c r="I269" s="21"/>
      <c r="J269" s="21"/>
      <c r="K269" s="21"/>
      <c r="L269" s="21"/>
      <c r="M269" s="21"/>
      <c r="N269" s="21"/>
      <c r="O269" s="21"/>
    </row>
    <row r="270" spans="1:27" ht="11.5" customHeight="1" x14ac:dyDescent="0.4">
      <c r="A270" s="24" t="s">
        <v>235</v>
      </c>
      <c r="B270" s="21"/>
      <c r="C270" s="21"/>
      <c r="D270" s="21"/>
      <c r="E270" s="21"/>
      <c r="F270" s="28"/>
      <c r="G270" s="22"/>
      <c r="H270" s="21"/>
      <c r="I270" s="21"/>
      <c r="J270" s="21"/>
      <c r="K270" s="21"/>
      <c r="L270" s="21"/>
      <c r="M270" s="21"/>
      <c r="N270" s="21"/>
      <c r="O270" s="21"/>
    </row>
    <row r="271" spans="1:27" ht="11.5" customHeight="1" x14ac:dyDescent="0.4">
      <c r="A271" s="25" t="s">
        <v>236</v>
      </c>
      <c r="B271" s="21">
        <v>289676</v>
      </c>
      <c r="C271" s="21">
        <v>238348</v>
      </c>
      <c r="D271" s="21">
        <v>301666</v>
      </c>
      <c r="E271" s="21">
        <v>239872</v>
      </c>
      <c r="F271" s="22">
        <v>316945</v>
      </c>
      <c r="G271" s="22">
        <v>240982</v>
      </c>
      <c r="H271" s="21"/>
      <c r="I271" s="21"/>
      <c r="J271" s="21"/>
      <c r="K271" s="21"/>
      <c r="L271" s="21"/>
      <c r="M271" s="21"/>
      <c r="N271" s="21"/>
      <c r="O271" s="21"/>
      <c r="R271" s="9" t="s">
        <v>81</v>
      </c>
    </row>
    <row r="272" spans="1:27" ht="11.5" customHeight="1" x14ac:dyDescent="0.4">
      <c r="A272" s="25" t="s">
        <v>237</v>
      </c>
      <c r="B272" s="21">
        <v>24210</v>
      </c>
      <c r="C272" s="40" t="s">
        <v>158</v>
      </c>
      <c r="D272" s="21">
        <v>24224</v>
      </c>
      <c r="E272" s="40" t="s">
        <v>158</v>
      </c>
      <c r="F272" s="22">
        <v>24654</v>
      </c>
      <c r="G272" s="39" t="s">
        <v>158</v>
      </c>
      <c r="H272" s="40"/>
      <c r="I272" s="40"/>
      <c r="J272" s="40"/>
      <c r="K272" s="40"/>
      <c r="L272" s="40"/>
      <c r="M272" s="40"/>
      <c r="N272" s="40"/>
      <c r="O272" s="40"/>
      <c r="R272" s="9" t="s">
        <v>81</v>
      </c>
      <c r="AA272" s="9" t="s">
        <v>81</v>
      </c>
    </row>
    <row r="273" spans="1:28" ht="11.5" customHeight="1" x14ac:dyDescent="0.4">
      <c r="A273" s="24"/>
      <c r="B273" s="21"/>
      <c r="C273" s="21"/>
      <c r="D273" s="21"/>
      <c r="E273" s="21"/>
      <c r="F273" s="50"/>
      <c r="G273" s="57"/>
      <c r="H273" s="58"/>
      <c r="I273" s="58"/>
      <c r="J273" s="58"/>
      <c r="K273" s="58"/>
      <c r="L273" s="58"/>
      <c r="M273" s="58"/>
      <c r="N273" s="58"/>
      <c r="O273" s="58"/>
    </row>
    <row r="274" spans="1:28" ht="11.5" customHeight="1" x14ac:dyDescent="0.4">
      <c r="A274" s="24" t="s">
        <v>238</v>
      </c>
      <c r="B274" s="21"/>
      <c r="C274" s="21"/>
      <c r="D274" s="21"/>
      <c r="E274" s="21"/>
      <c r="F274" s="57"/>
      <c r="G274" s="57"/>
      <c r="H274" s="58"/>
      <c r="I274" s="58"/>
      <c r="J274" s="58"/>
      <c r="K274" s="58"/>
      <c r="L274" s="58"/>
      <c r="M274" s="58"/>
      <c r="N274" s="58"/>
      <c r="O274" s="58"/>
    </row>
    <row r="275" spans="1:28" ht="11.5" customHeight="1" x14ac:dyDescent="0.4">
      <c r="A275" s="25" t="s">
        <v>239</v>
      </c>
      <c r="B275" s="17"/>
      <c r="C275" s="17"/>
      <c r="D275" s="17"/>
      <c r="E275" s="17"/>
      <c r="F275" s="29"/>
      <c r="G275" s="50"/>
      <c r="H275" s="17"/>
      <c r="I275" s="17"/>
      <c r="J275" s="17"/>
      <c r="K275" s="17"/>
      <c r="L275" s="17"/>
      <c r="M275" s="17"/>
      <c r="N275" s="17"/>
      <c r="O275" s="17"/>
    </row>
    <row r="276" spans="1:28" ht="11.5" customHeight="1" x14ac:dyDescent="0.4">
      <c r="A276" s="59" t="s">
        <v>240</v>
      </c>
      <c r="B276" s="21">
        <v>65656</v>
      </c>
      <c r="C276" s="21">
        <v>155936</v>
      </c>
      <c r="D276" s="21">
        <v>65833</v>
      </c>
      <c r="E276" s="21">
        <v>157609</v>
      </c>
      <c r="F276" s="22">
        <v>66936</v>
      </c>
      <c r="G276" s="22">
        <v>159393</v>
      </c>
      <c r="H276" s="21"/>
      <c r="I276" s="21"/>
      <c r="J276" s="21"/>
      <c r="K276" s="21"/>
      <c r="L276" s="21"/>
      <c r="M276" s="21"/>
      <c r="N276" s="21"/>
      <c r="O276" s="21"/>
      <c r="R276" s="9" t="s">
        <v>81</v>
      </c>
    </row>
    <row r="277" spans="1:28" ht="11.5" customHeight="1" x14ac:dyDescent="0.4">
      <c r="A277" s="25" t="s">
        <v>241</v>
      </c>
      <c r="B277" s="21"/>
      <c r="C277" s="21"/>
      <c r="D277" s="21"/>
      <c r="E277" s="21"/>
      <c r="F277" s="22"/>
      <c r="G277" s="22"/>
      <c r="H277" s="21"/>
      <c r="I277" s="21"/>
      <c r="J277" s="21"/>
      <c r="K277" s="21"/>
      <c r="L277" s="21"/>
      <c r="M277" s="21"/>
      <c r="N277" s="21"/>
      <c r="O277" s="21"/>
    </row>
    <row r="278" spans="1:28" ht="11.5" customHeight="1" x14ac:dyDescent="0.4">
      <c r="A278" s="59" t="s">
        <v>242</v>
      </c>
      <c r="B278" s="21">
        <v>9935</v>
      </c>
      <c r="C278" s="21">
        <v>22463</v>
      </c>
      <c r="D278" s="21">
        <v>9975</v>
      </c>
      <c r="E278" s="21">
        <v>22704</v>
      </c>
      <c r="F278" s="22">
        <v>10240</v>
      </c>
      <c r="G278" s="22">
        <v>22961</v>
      </c>
      <c r="H278" s="21"/>
      <c r="I278" s="21"/>
      <c r="J278" s="21"/>
      <c r="K278" s="21"/>
      <c r="L278" s="21"/>
      <c r="M278" s="21"/>
      <c r="N278" s="21"/>
      <c r="O278" s="21"/>
      <c r="R278" s="9" t="s">
        <v>81</v>
      </c>
    </row>
    <row r="279" spans="1:28" ht="11.5" customHeight="1" x14ac:dyDescent="0.4">
      <c r="A279" s="25" t="s">
        <v>243</v>
      </c>
      <c r="B279" s="21">
        <v>4544</v>
      </c>
      <c r="C279" s="21">
        <v>61578</v>
      </c>
      <c r="D279" s="21">
        <v>4504</v>
      </c>
      <c r="E279" s="21">
        <v>62239</v>
      </c>
      <c r="F279" s="22">
        <v>4538</v>
      </c>
      <c r="G279" s="22">
        <v>62944</v>
      </c>
      <c r="H279" s="21"/>
      <c r="I279" s="21"/>
      <c r="J279" s="21"/>
      <c r="K279" s="21"/>
      <c r="L279" s="21"/>
      <c r="M279" s="21"/>
      <c r="N279" s="21"/>
      <c r="O279" s="21"/>
      <c r="R279" s="9" t="s">
        <v>81</v>
      </c>
    </row>
    <row r="280" spans="1:28" ht="11.5" customHeight="1" x14ac:dyDescent="0.4">
      <c r="A280" s="25" t="s">
        <v>244</v>
      </c>
      <c r="B280" s="21"/>
      <c r="C280" s="21"/>
      <c r="D280" s="21"/>
      <c r="E280" s="21"/>
      <c r="F280" s="22"/>
      <c r="G280" s="22"/>
      <c r="H280" s="21"/>
      <c r="I280" s="21"/>
      <c r="J280" s="21"/>
      <c r="K280" s="21"/>
      <c r="L280" s="21"/>
      <c r="M280" s="21"/>
      <c r="N280" s="21"/>
      <c r="O280" s="21"/>
    </row>
    <row r="281" spans="1:28" ht="11.5" customHeight="1" x14ac:dyDescent="0.4">
      <c r="A281" s="59" t="s">
        <v>245</v>
      </c>
      <c r="B281" s="21">
        <v>4</v>
      </c>
      <c r="C281" s="21">
        <v>45</v>
      </c>
      <c r="D281" s="21">
        <v>4</v>
      </c>
      <c r="E281" s="21">
        <v>45</v>
      </c>
      <c r="F281" s="22">
        <v>4</v>
      </c>
      <c r="G281" s="22">
        <v>46</v>
      </c>
      <c r="H281" s="21"/>
      <c r="I281" s="21"/>
      <c r="J281" s="21"/>
      <c r="K281" s="21"/>
      <c r="L281" s="21"/>
      <c r="M281" s="21"/>
      <c r="N281" s="21"/>
      <c r="O281" s="21"/>
      <c r="R281" s="9" t="s">
        <v>81</v>
      </c>
    </row>
    <row r="282" spans="1:28" ht="11.5" customHeight="1" x14ac:dyDescent="0.4">
      <c r="A282" s="24"/>
      <c r="B282" s="21"/>
      <c r="C282" s="21"/>
      <c r="D282" s="21"/>
      <c r="E282" s="21"/>
      <c r="F282" s="22"/>
      <c r="G282" s="22"/>
      <c r="H282" s="21"/>
      <c r="I282" s="21"/>
      <c r="J282" s="21"/>
      <c r="K282" s="21"/>
      <c r="L282" s="21"/>
      <c r="M282" s="21"/>
      <c r="N282" s="21"/>
      <c r="O282" s="21"/>
    </row>
    <row r="283" spans="1:28" ht="11.5" customHeight="1" x14ac:dyDescent="0.4">
      <c r="A283" s="24" t="s">
        <v>246</v>
      </c>
      <c r="B283" s="21">
        <v>25477</v>
      </c>
      <c r="C283" s="21">
        <v>195265</v>
      </c>
      <c r="D283" s="21">
        <v>25562</v>
      </c>
      <c r="E283" s="21">
        <v>197360</v>
      </c>
      <c r="F283" s="22">
        <v>27196</v>
      </c>
      <c r="G283" s="22">
        <v>199594</v>
      </c>
      <c r="H283" s="21"/>
      <c r="I283" s="21"/>
      <c r="J283" s="21"/>
      <c r="K283" s="21"/>
      <c r="L283" s="21"/>
      <c r="M283" s="21"/>
      <c r="N283" s="21"/>
      <c r="O283" s="21"/>
      <c r="R283" s="9" t="s">
        <v>81</v>
      </c>
    </row>
    <row r="284" spans="1:28" ht="11.5" customHeight="1" x14ac:dyDescent="0.4">
      <c r="A284" s="24" t="s">
        <v>247</v>
      </c>
      <c r="B284" s="21">
        <v>17119</v>
      </c>
      <c r="C284" s="21">
        <v>19519</v>
      </c>
      <c r="D284" s="21">
        <v>17419</v>
      </c>
      <c r="E284" s="21">
        <v>19519</v>
      </c>
      <c r="F284" s="22">
        <v>17767</v>
      </c>
      <c r="G284" s="22">
        <v>19519</v>
      </c>
      <c r="H284" s="21"/>
      <c r="I284" s="21"/>
      <c r="J284" s="21"/>
      <c r="K284" s="21"/>
      <c r="L284" s="21"/>
      <c r="M284" s="21"/>
      <c r="N284" s="21"/>
      <c r="O284" s="21"/>
      <c r="R284" s="9" t="s">
        <v>81</v>
      </c>
    </row>
    <row r="285" spans="1:28" ht="11.5" customHeight="1" x14ac:dyDescent="0.4">
      <c r="A285" s="34" t="s">
        <v>248</v>
      </c>
      <c r="B285" s="21">
        <v>246</v>
      </c>
      <c r="C285" s="21">
        <v>20187</v>
      </c>
      <c r="D285" s="21">
        <v>111</v>
      </c>
      <c r="E285" s="21">
        <v>20404</v>
      </c>
      <c r="F285" s="22">
        <v>293</v>
      </c>
      <c r="G285" s="22">
        <v>20635</v>
      </c>
      <c r="H285" s="21"/>
      <c r="I285" s="21"/>
      <c r="J285" s="21"/>
      <c r="K285" s="21"/>
      <c r="L285" s="21"/>
      <c r="M285" s="21"/>
      <c r="N285" s="21"/>
      <c r="O285" s="21"/>
      <c r="R285" s="9" t="s">
        <v>81</v>
      </c>
    </row>
    <row r="286" spans="1:28" ht="11.5" customHeight="1" x14ac:dyDescent="0.4">
      <c r="A286" s="24" t="s">
        <v>249</v>
      </c>
      <c r="B286" s="21">
        <v>67</v>
      </c>
      <c r="C286" s="21">
        <v>188</v>
      </c>
      <c r="D286" s="21">
        <v>68</v>
      </c>
      <c r="E286" s="21">
        <v>188</v>
      </c>
      <c r="F286" s="22">
        <v>69</v>
      </c>
      <c r="G286" s="22">
        <v>188</v>
      </c>
      <c r="H286" s="21"/>
      <c r="I286" s="21"/>
      <c r="J286" s="21"/>
      <c r="K286" s="21"/>
      <c r="L286" s="21"/>
      <c r="M286" s="21"/>
      <c r="N286" s="21"/>
      <c r="O286" s="21"/>
      <c r="R286" s="9" t="s">
        <v>81</v>
      </c>
      <c r="AB286" s="9" t="s">
        <v>81</v>
      </c>
    </row>
    <row r="287" spans="1:28" ht="11.5" customHeight="1" x14ac:dyDescent="0.4">
      <c r="A287" s="30" t="s">
        <v>77</v>
      </c>
      <c r="B287" s="31">
        <v>436934</v>
      </c>
      <c r="C287" s="21"/>
      <c r="D287" s="31">
        <v>449366</v>
      </c>
      <c r="E287" s="21"/>
      <c r="F287" s="32">
        <v>468642</v>
      </c>
      <c r="G287" s="22"/>
      <c r="H287" s="21"/>
      <c r="I287" s="21">
        <v>41717.590529999987</v>
      </c>
      <c r="J287" s="21"/>
      <c r="K287" s="21">
        <v>14472.682059999905</v>
      </c>
      <c r="L287" s="21"/>
      <c r="M287" s="21">
        <v>21966.42033000011</v>
      </c>
      <c r="N287" s="21"/>
      <c r="O287" s="21"/>
    </row>
    <row r="288" spans="1:28" ht="11.5" customHeight="1" x14ac:dyDescent="0.4">
      <c r="A288" s="36"/>
      <c r="B288" s="21"/>
      <c r="C288" s="21"/>
      <c r="D288" s="21"/>
      <c r="E288" s="21"/>
      <c r="F288" s="22"/>
      <c r="G288" s="22"/>
      <c r="H288" s="21"/>
      <c r="I288" s="21"/>
      <c r="J288" s="21"/>
      <c r="K288" s="21"/>
      <c r="L288" s="21"/>
      <c r="M288" s="21"/>
      <c r="N288" s="21"/>
      <c r="O288" s="21"/>
    </row>
    <row r="289" spans="1:30" ht="11.5" customHeight="1" x14ac:dyDescent="0.4">
      <c r="A289" s="20" t="s">
        <v>250</v>
      </c>
      <c r="B289" s="21"/>
      <c r="C289" s="21"/>
      <c r="D289" s="21"/>
      <c r="E289" s="21"/>
      <c r="F289" s="22"/>
      <c r="G289" s="22"/>
      <c r="H289" s="21"/>
      <c r="I289" s="21"/>
      <c r="J289" s="21"/>
      <c r="K289" s="21"/>
      <c r="L289" s="21"/>
      <c r="M289" s="21"/>
      <c r="N289" s="21"/>
      <c r="O289" s="21"/>
    </row>
    <row r="290" spans="1:30" ht="11.5" customHeight="1" x14ac:dyDescent="0.4">
      <c r="A290" s="23" t="s">
        <v>251</v>
      </c>
      <c r="B290" s="21"/>
      <c r="C290" s="21"/>
      <c r="D290" s="21"/>
      <c r="E290" s="21"/>
      <c r="F290" s="22"/>
      <c r="G290" s="22"/>
      <c r="H290" s="21"/>
      <c r="I290" s="21"/>
      <c r="J290" s="21"/>
      <c r="K290" s="21"/>
      <c r="L290" s="21"/>
      <c r="M290" s="21"/>
      <c r="N290" s="21"/>
      <c r="O290" s="21"/>
    </row>
    <row r="291" spans="1:30" ht="11.5" customHeight="1" x14ac:dyDescent="0.4">
      <c r="A291" s="24" t="s">
        <v>252</v>
      </c>
      <c r="B291" s="21"/>
      <c r="C291" s="21"/>
      <c r="D291" s="21"/>
      <c r="E291" s="21"/>
      <c r="F291" s="22"/>
      <c r="G291" s="22"/>
      <c r="H291" s="21"/>
      <c r="I291" s="21"/>
      <c r="J291" s="21"/>
      <c r="K291" s="21"/>
      <c r="L291" s="21"/>
      <c r="M291" s="21"/>
      <c r="N291" s="21"/>
      <c r="O291" s="21"/>
    </row>
    <row r="292" spans="1:30" ht="11.5" customHeight="1" x14ac:dyDescent="0.4">
      <c r="A292" s="25" t="s">
        <v>253</v>
      </c>
      <c r="B292" s="21">
        <v>14</v>
      </c>
      <c r="C292" s="21">
        <v>10556</v>
      </c>
      <c r="D292" s="21">
        <v>13</v>
      </c>
      <c r="E292" s="21">
        <v>10179</v>
      </c>
      <c r="F292" s="22">
        <v>16</v>
      </c>
      <c r="G292" s="22">
        <v>10179</v>
      </c>
      <c r="H292" s="21"/>
      <c r="I292" s="21"/>
      <c r="J292" s="21"/>
      <c r="K292" s="21"/>
      <c r="L292" s="21"/>
      <c r="M292" s="21"/>
      <c r="N292" s="21"/>
      <c r="O292" s="21"/>
      <c r="R292" s="9" t="s">
        <v>81</v>
      </c>
    </row>
    <row r="293" spans="1:30" ht="11.5" customHeight="1" x14ac:dyDescent="0.4">
      <c r="A293" s="25" t="s">
        <v>254</v>
      </c>
      <c r="B293" s="21">
        <v>13</v>
      </c>
      <c r="C293" s="21">
        <v>844</v>
      </c>
      <c r="D293" s="21">
        <v>13</v>
      </c>
      <c r="E293" s="21">
        <v>898</v>
      </c>
      <c r="F293" s="22">
        <v>18</v>
      </c>
      <c r="G293" s="22">
        <v>898</v>
      </c>
      <c r="H293" s="21"/>
      <c r="I293" s="21"/>
      <c r="J293" s="21"/>
      <c r="K293" s="21"/>
      <c r="L293" s="21"/>
      <c r="M293" s="21"/>
      <c r="N293" s="21"/>
      <c r="O293" s="21"/>
      <c r="R293" s="9" t="s">
        <v>81</v>
      </c>
    </row>
    <row r="294" spans="1:30" ht="11.5" customHeight="1" x14ac:dyDescent="0.4">
      <c r="A294" s="36"/>
      <c r="B294" s="21"/>
      <c r="C294" s="21"/>
      <c r="D294" s="21"/>
      <c r="E294" s="21"/>
      <c r="F294" s="22"/>
      <c r="G294" s="22"/>
      <c r="H294" s="21"/>
      <c r="I294" s="21"/>
      <c r="J294" s="21"/>
      <c r="K294" s="21"/>
      <c r="L294" s="21"/>
      <c r="M294" s="21"/>
      <c r="N294" s="21"/>
      <c r="O294" s="21"/>
    </row>
    <row r="295" spans="1:30" ht="11.5" customHeight="1" x14ac:dyDescent="0.4">
      <c r="A295" s="24" t="s">
        <v>255</v>
      </c>
      <c r="B295" s="21">
        <v>30</v>
      </c>
      <c r="C295" s="21">
        <v>306</v>
      </c>
      <c r="D295" s="21">
        <v>30</v>
      </c>
      <c r="E295" s="21">
        <v>303</v>
      </c>
      <c r="F295" s="22">
        <v>31</v>
      </c>
      <c r="G295" s="22">
        <v>303</v>
      </c>
      <c r="H295" s="21"/>
      <c r="I295" s="21"/>
      <c r="J295" s="21"/>
      <c r="K295" s="21"/>
      <c r="L295" s="21"/>
      <c r="M295" s="21"/>
      <c r="N295" s="21"/>
      <c r="O295" s="21"/>
      <c r="R295" s="9" t="s">
        <v>81</v>
      </c>
    </row>
    <row r="296" spans="1:30" ht="11.5" customHeight="1" x14ac:dyDescent="0.4">
      <c r="A296" s="30" t="s">
        <v>77</v>
      </c>
      <c r="B296" s="31">
        <v>57</v>
      </c>
      <c r="C296" s="21"/>
      <c r="D296" s="31">
        <v>56</v>
      </c>
      <c r="E296" s="21"/>
      <c r="F296" s="32">
        <v>65</v>
      </c>
      <c r="G296" s="22"/>
      <c r="H296" s="21"/>
      <c r="I296" s="21">
        <v>-4.1559000000000026</v>
      </c>
      <c r="J296" s="21"/>
      <c r="K296" s="21">
        <v>-1.3752700000000004</v>
      </c>
      <c r="L296" s="21"/>
      <c r="M296" s="21">
        <v>-11.170260000000013</v>
      </c>
      <c r="N296" s="21"/>
      <c r="O296" s="21"/>
    </row>
    <row r="297" spans="1:30" ht="11.5" customHeight="1" x14ac:dyDescent="0.4">
      <c r="A297" s="36"/>
      <c r="B297" s="21"/>
      <c r="C297" s="21"/>
      <c r="D297" s="21"/>
      <c r="E297" s="21"/>
      <c r="F297" s="22"/>
      <c r="G297" s="22"/>
      <c r="H297" s="21"/>
      <c r="I297" s="21"/>
      <c r="J297" s="21"/>
      <c r="K297" s="21"/>
      <c r="L297" s="21"/>
      <c r="M297" s="21"/>
      <c r="N297" s="21"/>
      <c r="O297" s="21"/>
    </row>
    <row r="298" spans="1:30" ht="11.5" customHeight="1" x14ac:dyDescent="0.4">
      <c r="A298" s="60" t="s">
        <v>256</v>
      </c>
      <c r="B298" s="31">
        <v>2596563.8937600004</v>
      </c>
      <c r="C298" s="21"/>
      <c r="D298" s="31">
        <v>2611651.1812313125</v>
      </c>
      <c r="E298" s="21"/>
      <c r="F298" s="32">
        <v>2716482.534939779</v>
      </c>
      <c r="G298" s="22"/>
      <c r="H298" s="21"/>
      <c r="I298" s="21"/>
      <c r="J298" s="21"/>
      <c r="K298" s="21"/>
      <c r="L298" s="21"/>
      <c r="M298" s="21"/>
      <c r="N298" s="21"/>
      <c r="O298" s="21"/>
    </row>
    <row r="299" spans="1:30" ht="11.5" customHeight="1" thickBot="1" x14ac:dyDescent="0.45">
      <c r="A299" s="63"/>
      <c r="B299" s="64"/>
      <c r="C299" s="65"/>
      <c r="D299" s="64"/>
      <c r="E299" s="65"/>
      <c r="F299" s="66"/>
      <c r="G299" s="67"/>
      <c r="H299" s="21"/>
      <c r="I299" s="21"/>
      <c r="J299" s="21"/>
      <c r="K299" s="21"/>
      <c r="L299" s="21"/>
      <c r="M299" s="21"/>
      <c r="N299" s="21"/>
      <c r="O299" s="21"/>
    </row>
    <row r="300" spans="1:30" ht="11.5" customHeight="1" x14ac:dyDescent="0.4"/>
    <row r="301" spans="1:30" ht="11.5" customHeight="1" x14ac:dyDescent="0.4">
      <c r="A301" s="14" t="s">
        <v>257</v>
      </c>
    </row>
    <row r="302" spans="1:30" ht="11.5" customHeight="1" x14ac:dyDescent="0.4">
      <c r="A302" s="14" t="s">
        <v>258</v>
      </c>
    </row>
    <row r="303" spans="1:30" ht="11.5" customHeight="1" x14ac:dyDescent="0.4">
      <c r="A303" s="14" t="s">
        <v>23</v>
      </c>
    </row>
    <row r="304" spans="1:30" s="14" customFormat="1" ht="11.5" customHeight="1" x14ac:dyDescent="0.4">
      <c r="A304" s="14" t="s">
        <v>259</v>
      </c>
      <c r="P304" s="9"/>
      <c r="Q304" s="9"/>
      <c r="R304" s="9"/>
      <c r="S304" s="9"/>
      <c r="T304" s="9"/>
      <c r="U304" s="9"/>
      <c r="V304" s="9"/>
      <c r="W304" s="9"/>
      <c r="X304" s="9"/>
      <c r="Y304" s="9"/>
      <c r="Z304" s="9"/>
      <c r="AA304" s="9"/>
      <c r="AB304" s="9"/>
      <c r="AC304" s="9"/>
      <c r="AD304" s="9"/>
    </row>
    <row r="305" spans="1:30" s="14" customFormat="1" ht="11.5" customHeight="1" x14ac:dyDescent="0.4">
      <c r="A305" s="14" t="s">
        <v>260</v>
      </c>
      <c r="P305" s="9"/>
      <c r="Q305" s="9"/>
      <c r="R305" s="9"/>
      <c r="S305" s="9"/>
      <c r="T305" s="9"/>
      <c r="U305" s="9"/>
      <c r="V305" s="9"/>
      <c r="W305" s="9"/>
      <c r="X305" s="9"/>
      <c r="Y305" s="9"/>
      <c r="Z305" s="9"/>
      <c r="AA305" s="9"/>
      <c r="AB305" s="9"/>
      <c r="AC305" s="9"/>
      <c r="AD305" s="9"/>
    </row>
    <row r="306" spans="1:30" s="14" customFormat="1" ht="11.5" customHeight="1" x14ac:dyDescent="0.4">
      <c r="A306" s="14" t="s">
        <v>261</v>
      </c>
      <c r="P306" s="9"/>
      <c r="Q306" s="9"/>
      <c r="R306" s="9"/>
      <c r="S306" s="9"/>
      <c r="T306" s="9"/>
      <c r="U306" s="9"/>
      <c r="V306" s="9"/>
      <c r="W306" s="9"/>
      <c r="X306" s="9"/>
      <c r="Y306" s="9"/>
      <c r="Z306" s="9"/>
      <c r="AA306" s="9"/>
      <c r="AB306" s="9"/>
      <c r="AC306" s="9"/>
      <c r="AD306" s="9"/>
    </row>
    <row r="307" spans="1:30" s="14" customFormat="1" ht="11.5" customHeight="1" x14ac:dyDescent="0.4">
      <c r="A307" s="14" t="s">
        <v>262</v>
      </c>
      <c r="P307" s="9"/>
      <c r="Q307" s="9"/>
      <c r="R307" s="9"/>
      <c r="S307" s="9"/>
      <c r="T307" s="9"/>
      <c r="U307" s="9"/>
      <c r="V307" s="9"/>
      <c r="W307" s="9"/>
      <c r="X307" s="9"/>
      <c r="Y307" s="9"/>
      <c r="Z307" s="9"/>
      <c r="AA307" s="9"/>
      <c r="AB307" s="9"/>
      <c r="AC307" s="9"/>
      <c r="AD307" s="9"/>
    </row>
    <row r="308" spans="1:30" s="14" customFormat="1" ht="11.5" customHeight="1" x14ac:dyDescent="0.4">
      <c r="A308" s="14" t="s">
        <v>263</v>
      </c>
      <c r="P308" s="9"/>
      <c r="Q308" s="9"/>
      <c r="R308" s="9"/>
      <c r="S308" s="9"/>
      <c r="T308" s="9"/>
      <c r="U308" s="9"/>
      <c r="V308" s="9"/>
      <c r="W308" s="9"/>
      <c r="X308" s="9"/>
      <c r="Y308" s="9"/>
      <c r="Z308" s="9"/>
      <c r="AA308" s="9"/>
      <c r="AB308" s="9"/>
      <c r="AC308" s="9"/>
      <c r="AD308" s="9"/>
    </row>
    <row r="309" spans="1:30" s="14" customFormat="1" ht="11.5" customHeight="1" x14ac:dyDescent="0.4">
      <c r="A309" s="14" t="s">
        <v>264</v>
      </c>
      <c r="P309" s="9"/>
      <c r="Q309" s="9"/>
      <c r="R309" s="9"/>
      <c r="S309" s="9"/>
      <c r="T309" s="9"/>
      <c r="U309" s="9"/>
      <c r="V309" s="9"/>
      <c r="W309" s="9"/>
      <c r="X309" s="9"/>
      <c r="Y309" s="9"/>
      <c r="Z309" s="9"/>
      <c r="AA309" s="9"/>
      <c r="AB309" s="9"/>
      <c r="AC309" s="9"/>
      <c r="AD309" s="9"/>
    </row>
    <row r="310" spans="1:30" s="14" customFormat="1" ht="11.5" customHeight="1" x14ac:dyDescent="0.4">
      <c r="A310" s="14" t="s">
        <v>265</v>
      </c>
      <c r="P310" s="9"/>
      <c r="Q310" s="9"/>
      <c r="R310" s="9"/>
      <c r="S310" s="9"/>
      <c r="T310" s="9"/>
      <c r="U310" s="9"/>
      <c r="V310" s="9"/>
      <c r="W310" s="9"/>
      <c r="X310" s="9"/>
      <c r="Y310" s="9"/>
      <c r="Z310" s="9"/>
      <c r="AA310" s="9"/>
      <c r="AB310" s="9"/>
      <c r="AC310" s="9"/>
      <c r="AD310" s="9"/>
    </row>
    <row r="311" spans="1:30" s="14" customFormat="1" ht="11.5" customHeight="1" x14ac:dyDescent="0.4">
      <c r="A311" s="14" t="s">
        <v>266</v>
      </c>
      <c r="P311" s="9"/>
      <c r="Q311" s="9"/>
      <c r="R311" s="9"/>
      <c r="S311" s="9"/>
      <c r="T311" s="9"/>
      <c r="U311" s="9"/>
      <c r="V311" s="9"/>
      <c r="W311" s="9"/>
      <c r="X311" s="9"/>
      <c r="Y311" s="9"/>
      <c r="Z311" s="9"/>
      <c r="AA311" s="9"/>
      <c r="AB311" s="9"/>
      <c r="AC311" s="9"/>
      <c r="AD311" s="9"/>
    </row>
    <row r="312" spans="1:30" s="14" customFormat="1" ht="11.5" customHeight="1" x14ac:dyDescent="0.4">
      <c r="A312" s="14" t="s">
        <v>267</v>
      </c>
      <c r="P312" s="9"/>
      <c r="Q312" s="9"/>
      <c r="R312" s="9"/>
      <c r="S312" s="9"/>
      <c r="T312" s="9"/>
      <c r="U312" s="9"/>
      <c r="V312" s="9"/>
      <c r="W312" s="9"/>
      <c r="X312" s="9"/>
      <c r="Y312" s="9"/>
      <c r="Z312" s="9"/>
      <c r="AA312" s="9"/>
      <c r="AB312" s="9"/>
      <c r="AC312" s="9"/>
      <c r="AD312" s="9"/>
    </row>
    <row r="313" spans="1:30" s="14" customFormat="1" ht="11.5" customHeight="1" x14ac:dyDescent="0.4">
      <c r="A313" s="14" t="s">
        <v>268</v>
      </c>
      <c r="P313" s="9"/>
      <c r="Q313" s="9"/>
      <c r="R313" s="9"/>
      <c r="S313" s="9"/>
      <c r="T313" s="9"/>
      <c r="U313" s="9"/>
      <c r="V313" s="9"/>
      <c r="W313" s="9"/>
      <c r="X313" s="9"/>
      <c r="Y313" s="9"/>
      <c r="Z313" s="9"/>
      <c r="AA313" s="9"/>
      <c r="AB313" s="9"/>
      <c r="AC313" s="9"/>
      <c r="AD313" s="9"/>
    </row>
    <row r="314" spans="1:30" s="14" customFormat="1" ht="11.5" customHeight="1" x14ac:dyDescent="0.4">
      <c r="A314" s="14" t="s">
        <v>269</v>
      </c>
      <c r="P314" s="9"/>
      <c r="Q314" s="9"/>
      <c r="R314" s="9"/>
      <c r="S314" s="9"/>
      <c r="T314" s="9"/>
      <c r="U314" s="9"/>
      <c r="V314" s="9"/>
      <c r="W314" s="9"/>
      <c r="X314" s="9"/>
      <c r="Y314" s="9"/>
      <c r="Z314" s="9"/>
      <c r="AA314" s="9"/>
      <c r="AB314" s="9"/>
      <c r="AC314" s="9"/>
      <c r="AD314" s="9"/>
    </row>
    <row r="315" spans="1:30" s="14" customFormat="1" ht="11.5" customHeight="1" x14ac:dyDescent="0.4">
      <c r="P315" s="9"/>
      <c r="Q315" s="9"/>
      <c r="R315" s="9"/>
      <c r="S315" s="9"/>
      <c r="T315" s="9"/>
      <c r="U315" s="9"/>
      <c r="V315" s="9"/>
      <c r="W315" s="9"/>
      <c r="X315" s="9"/>
      <c r="Y315" s="9"/>
      <c r="Z315" s="9"/>
      <c r="AA315" s="9"/>
      <c r="AB315" s="9"/>
      <c r="AC315" s="9"/>
      <c r="AD315" s="9"/>
    </row>
    <row r="316" spans="1:30" ht="11.5" customHeight="1" x14ac:dyDescent="0.4">
      <c r="A316" s="14" t="s">
        <v>270</v>
      </c>
    </row>
    <row r="317" spans="1:30" s="14" customFormat="1" ht="11.5" customHeight="1" x14ac:dyDescent="0.4">
      <c r="A317" s="61"/>
      <c r="B317" s="62"/>
      <c r="D317" s="62"/>
      <c r="F317" s="62"/>
      <c r="P317" s="9"/>
      <c r="Q317" s="9"/>
      <c r="R317" s="9"/>
      <c r="S317" s="9"/>
      <c r="T317" s="9"/>
      <c r="U317" s="9"/>
      <c r="V317" s="9"/>
      <c r="W317" s="9"/>
      <c r="X317" s="9"/>
      <c r="Y317" s="9"/>
      <c r="Z317" s="9"/>
      <c r="AA317" s="9"/>
      <c r="AB317" s="9"/>
      <c r="AC317" s="9"/>
      <c r="AD317" s="9"/>
    </row>
    <row r="318" spans="1:30" s="14" customFormat="1" ht="11.5" customHeight="1" x14ac:dyDescent="0.4">
      <c r="P318" s="9"/>
      <c r="Q318" s="9"/>
      <c r="R318" s="9"/>
      <c r="S318" s="9"/>
      <c r="T318" s="9"/>
      <c r="U318" s="9"/>
      <c r="V318" s="9"/>
      <c r="W318" s="9"/>
      <c r="X318" s="9"/>
      <c r="Y318" s="9"/>
      <c r="Z318" s="9"/>
      <c r="AA318" s="9"/>
      <c r="AB318" s="9"/>
      <c r="AC318" s="9"/>
      <c r="AD318" s="9"/>
    </row>
    <row r="319" spans="1:30" s="14" customFormat="1" ht="11.5" customHeight="1" x14ac:dyDescent="0.4">
      <c r="P319" s="9"/>
      <c r="Q319" s="9"/>
      <c r="R319" s="9"/>
      <c r="S319" s="9"/>
      <c r="T319" s="9"/>
      <c r="U319" s="9"/>
      <c r="V319" s="9"/>
      <c r="W319" s="9"/>
      <c r="X319" s="9"/>
      <c r="Y319" s="9"/>
      <c r="Z319" s="9"/>
      <c r="AA319" s="9"/>
      <c r="AB319" s="9"/>
      <c r="AC319" s="9"/>
      <c r="AD319" s="9"/>
    </row>
    <row r="320" spans="1:30" s="14" customFormat="1" ht="11.5" customHeight="1" x14ac:dyDescent="0.4">
      <c r="P320" s="9"/>
      <c r="Q320" s="9"/>
      <c r="R320" s="9"/>
      <c r="S320" s="9"/>
      <c r="T320" s="9"/>
      <c r="U320" s="9"/>
      <c r="V320" s="9"/>
      <c r="W320" s="9"/>
      <c r="X320" s="9"/>
      <c r="Y320" s="9"/>
      <c r="Z320" s="9"/>
      <c r="AA320" s="9"/>
      <c r="AB320" s="9"/>
      <c r="AC320" s="9"/>
      <c r="AD320" s="9"/>
    </row>
    <row r="321" spans="2:30" s="14" customFormat="1" ht="11.5" customHeight="1" x14ac:dyDescent="0.4">
      <c r="P321" s="9"/>
      <c r="Q321" s="9"/>
      <c r="R321" s="9"/>
      <c r="S321" s="9"/>
      <c r="T321" s="9"/>
      <c r="U321" s="9"/>
      <c r="V321" s="9"/>
      <c r="W321" s="9"/>
      <c r="X321" s="9"/>
      <c r="Y321" s="9"/>
      <c r="Z321" s="9"/>
      <c r="AA321" s="9"/>
      <c r="AB321" s="9"/>
      <c r="AC321" s="9"/>
      <c r="AD321" s="9"/>
    </row>
    <row r="322" spans="2:30" s="14" customFormat="1" ht="11.5" customHeight="1" x14ac:dyDescent="0.4">
      <c r="P322" s="9"/>
      <c r="Q322" s="9"/>
      <c r="R322" s="9"/>
      <c r="S322" s="9"/>
      <c r="T322" s="9"/>
      <c r="U322" s="9"/>
      <c r="V322" s="9"/>
      <c r="W322" s="9"/>
      <c r="X322" s="9"/>
      <c r="Y322" s="9"/>
      <c r="Z322" s="9"/>
      <c r="AA322" s="9"/>
      <c r="AB322" s="9"/>
      <c r="AC322" s="9"/>
      <c r="AD322" s="9"/>
    </row>
    <row r="323" spans="2:30" s="14" customFormat="1" x14ac:dyDescent="0.4">
      <c r="B323" s="9"/>
      <c r="C323" s="9"/>
      <c r="D323" s="9"/>
      <c r="E323" s="9"/>
      <c r="P323" s="9"/>
      <c r="Q323" s="9"/>
      <c r="R323" s="9"/>
      <c r="S323" s="9"/>
      <c r="T323" s="9"/>
      <c r="U323" s="9"/>
      <c r="V323" s="9"/>
      <c r="W323" s="9"/>
      <c r="X323" s="9"/>
      <c r="Y323" s="9"/>
      <c r="Z323" s="9"/>
      <c r="AA323" s="9"/>
      <c r="AB323" s="9"/>
      <c r="AC323" s="9"/>
      <c r="AD323" s="9"/>
    </row>
  </sheetData>
  <mergeCells count="2">
    <mergeCell ref="A3:G3"/>
    <mergeCell ref="A4:G4"/>
  </mergeCells>
  <pageMargins left="0.7" right="0.7" top="0.75" bottom="0.75" header="0.3" footer="0.3"/>
  <pageSetup paperSize="9" fitToHeight="0" orientation="portrait" r:id="rId1"/>
  <headerFooter>
    <oddFooter>Page &amp;P of &amp;N</oddFooter>
  </headerFooter>
  <ignoredErrors>
    <ignoredError sqref="E25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7FCBF3D667FB49BC5590771DC1F9BF" ma:contentTypeVersion="11" ma:contentTypeDescription="Create a new document." ma:contentTypeScope="" ma:versionID="768709dd491d3b1bd0396e337385de3d">
  <xsd:schema xmlns:xsd="http://www.w3.org/2001/XMLSchema" xmlns:xs="http://www.w3.org/2001/XMLSchema" xmlns:p="http://schemas.microsoft.com/office/2006/metadata/properties" xmlns:ns2="51e23c36-181b-4d32-b00c-55b152e1dbb7" xmlns:ns3="2a81b283-0e53-422f-aac3-ffbf9780bb19" targetNamespace="http://schemas.microsoft.com/office/2006/metadata/properties" ma:root="true" ma:fieldsID="63b8474fdcb9bfc05181fdecb3e90658" ns2:_="" ns3:_="">
    <xsd:import namespace="51e23c36-181b-4d32-b00c-55b152e1dbb7"/>
    <xsd:import namespace="2a81b283-0e53-422f-aac3-ffbf9780bb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e23c36-181b-4d32-b00c-55b152e1d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81b283-0e53-422f-aac3-ffbf9780bb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25DECB-6761-4C50-B295-7F8B3F2C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e23c36-181b-4d32-b00c-55b152e1dbb7"/>
    <ds:schemaRef ds:uri="2a81b283-0e53-422f-aac3-ffbf9780bb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E9555F-EEE8-4F7D-AF68-398A509A01D7}">
  <ds:schemaRefs>
    <ds:schemaRef ds:uri="51e23c36-181b-4d32-b00c-55b152e1dbb7"/>
    <ds:schemaRef ds:uri="http://purl.org/dc/terms/"/>
    <ds:schemaRef ds:uri="2a81b283-0e53-422f-aac3-ffbf9780bb19"/>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AF393F3-7484-4825-9BAD-7E23684F57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6.1</vt:lpstr>
      <vt:lpstr>'Table 6.1'!Print_Titles</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Budget Paper 3 Appendix 6 - State Government Social Concessions Expenditure Statement</dc:title>
  <dc:subject>2022-23 Budget - Appendix 6: Social Concessions</dc:subject>
  <dc:creator>Department of Treasury WA</dc:creator>
  <cp:keywords>State Government Social Concessions Expenditure Statement</cp:keywords>
  <cp:lastModifiedBy>McCallum, Fiona</cp:lastModifiedBy>
  <dcterms:created xsi:type="dcterms:W3CDTF">2022-05-02T06:34:40Z</dcterms:created>
  <dcterms:modified xsi:type="dcterms:W3CDTF">2022-05-10T08:15:14Z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0x010100B47FCBF3D667FB49BC5590771DC1F9BF</vt:lpwstr>
  </property>
</Properties>
</file>