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Corporate-Strategy-and-Performance\Information-Technology-and-Comunications\6.Corporate-Communications-Projects\10_BUDGET\2023-24\1 - Website - dev\2023-24\budget-papers\bp3\"/>
    </mc:Choice>
  </mc:AlternateContent>
  <bookViews>
    <workbookView xWindow="28680" yWindow="-120" windowWidth="29040" windowHeight="16440" tabRatio="923" firstSheet="1" activeTab="1"/>
  </bookViews>
  <sheets>
    <sheet name="Sheet3" sheetId="18" state="hidden" r:id="rId1"/>
    <sheet name="Table 8.1" sheetId="1" r:id="rId2"/>
    <sheet name="Table 8.2" sheetId="6" r:id="rId3"/>
    <sheet name="Table 8.3" sheetId="7" r:id="rId4"/>
    <sheet name="Table 8.4" sheetId="29" r:id="rId5"/>
    <sheet name="Table 8.5" sheetId="24" r:id="rId6"/>
    <sheet name="Table 8.6" sheetId="37" r:id="rId7"/>
    <sheet name="Table 8.7" sheetId="28" r:id="rId8"/>
    <sheet name="Figure 8.1" sheetId="38" r:id="rId9"/>
    <sheet name="Table 8.8" sheetId="2" r:id="rId10"/>
    <sheet name="Table 8.9" sheetId="3" r:id="rId11"/>
    <sheet name="Table 8.10" sheetId="4" r:id="rId12"/>
  </sheets>
  <externalReferences>
    <externalReference r:id="rId13"/>
  </externalReferences>
  <definedNames>
    <definedName name="_xlnm.Print_Area" localSheetId="0">Sheet3!$B$3:$J$47</definedName>
    <definedName name="_xlnm.Print_Area" localSheetId="1">'Table 8.1'!$A$1:$E$52</definedName>
    <definedName name="_xlnm.Print_Area" localSheetId="2">'Table 8.2'!$A$1:$G$123</definedName>
    <definedName name="_xlnm.Print_Titles" localSheetId="2">'Table 8.2'!$4:$6</definedName>
    <definedName name="_xlnm.Print_Titles" localSheetId="6">'Table 8.6'!$3:$5</definedName>
    <definedName name="YesNo" localSheetId="8">'[1]Tables Tracker'!$AS$2:$AS$5</definedName>
    <definedName name="YesNo" localSheetId="6">#REF!</definedName>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29" l="1"/>
  <c r="D47" i="18" l="1"/>
  <c r="D26" i="18" l="1"/>
  <c r="D28" i="18"/>
  <c r="D25" i="18"/>
  <c r="D46" i="18"/>
  <c r="D31" i="18" l="1"/>
  <c r="D27" i="18"/>
  <c r="F25" i="18" s="1"/>
  <c r="G25" i="18" s="1"/>
  <c r="D11" i="18"/>
  <c r="D30" i="18" l="1"/>
  <c r="D45" i="18"/>
  <c r="D10" i="18" l="1"/>
  <c r="D12" i="18"/>
  <c r="D42" i="18"/>
  <c r="D43" i="18"/>
  <c r="D44" i="18"/>
  <c r="F42" i="18" l="1"/>
  <c r="G42" i="18" s="1"/>
  <c r="F10" i="18"/>
  <c r="G10" i="18" s="1"/>
  <c r="D13" i="18"/>
</calcChain>
</file>

<file path=xl/sharedStrings.xml><?xml version="1.0" encoding="utf-8"?>
<sst xmlns="http://schemas.openxmlformats.org/spreadsheetml/2006/main" count="1036" uniqueCount="388">
  <si>
    <t>Horizon Power</t>
  </si>
  <si>
    <t>Synergy</t>
  </si>
  <si>
    <t>Western Power</t>
  </si>
  <si>
    <t>Water Corporation</t>
  </si>
  <si>
    <t>Bunbury Water Corporation (Aqwest)</t>
  </si>
  <si>
    <t>Busselton Water Corporation</t>
  </si>
  <si>
    <t>Southern Ports Authority</t>
  </si>
  <si>
    <t>Kimberley Ports Authority</t>
  </si>
  <si>
    <t>Pilbara Ports Authority</t>
  </si>
  <si>
    <t>Mid West Ports Authority</t>
  </si>
  <si>
    <t>Gold Corporation</t>
  </si>
  <si>
    <t>Western Australian Treasury Corporation</t>
  </si>
  <si>
    <t>Insurance Commission of Western Australia</t>
  </si>
  <si>
    <t>Forest Products Commission</t>
  </si>
  <si>
    <t>INTRODUCTION</t>
  </si>
  <si>
    <t xml:space="preserve">The general government sector will receive a net amount totalling $XXX million from public corporations in 2018-19 (see Table 8.1). That is, tax equivalent and dividend revenue received from public corporations ($X.X billion) is expected to exceed gross subsidy payments to these corporations ($X.X billion) by $XXX million. This is an increase on the $XXX million net subsidy in 2017-18, </t>
  </si>
  <si>
    <t>Net Receipts Totalling</t>
  </si>
  <si>
    <t>million</t>
  </si>
  <si>
    <t>Tax &amp; Dividend Revenue Receipts</t>
  </si>
  <si>
    <t>billion</t>
  </si>
  <si>
    <t>Gross Subsidy Payments</t>
  </si>
  <si>
    <t>Increase/Decrease on 2016-17 (%)</t>
  </si>
  <si>
    <t>%</t>
  </si>
  <si>
    <t>REVENUE</t>
  </si>
  <si>
    <t xml:space="preserve">General government sector revenue from public corporations in 2018-19 is estimated to be $X.X billion, comprising $XXX million in dividend payments, $XXX million in income tax equivalent payments, and $XX million in local government rate equivalent payments.
[Drafting Note:  Section on Dividend Payout Ratios and 2016-17 Interim Dividend Deferral]
Revenue from public corporations in 2018-19 is expected to be $XXX million (or XX.X%) higher than in 2017-18. This is mainly the result of:
</t>
  </si>
  <si>
    <t>GG Sector Revenue</t>
  </si>
  <si>
    <t>Dividends</t>
  </si>
  <si>
    <t>TER Payments</t>
  </si>
  <si>
    <t xml:space="preserve">LGRE </t>
  </si>
  <si>
    <t>Increase/Decrease in Revenue</t>
  </si>
  <si>
    <t>EXPENSES</t>
  </si>
  <si>
    <t>Subsidies provided to public corporations in 2018-19 are estimated to total $X.X billion, a decrease/increase of $XXX million (or X.X%) from 2017-18. The general government sector is forecast to pay a total of $XX billion across the four year period to 2021-22 to subsidise the activities of public corporations. 
...the Water Corporation is expected to receive operating subsidies totalling $XXX million in 2018-19, most of which ($XXX million) is to support the ongoing commitment to provide water at the same cost for country residential users as for metropolitan residents</t>
  </si>
  <si>
    <t>Subsidies to Public Corporations</t>
  </si>
  <si>
    <t>Increase/Decrease on 2016-17 ($)</t>
  </si>
  <si>
    <t>Total GG Payments to 2020-21</t>
  </si>
  <si>
    <t>Water Corp Operating Subsidies</t>
  </si>
  <si>
    <t>Country Loss Portion</t>
  </si>
  <si>
    <t>Public Corporations</t>
  </si>
  <si>
    <t>Figure 8.1</t>
  </si>
  <si>
    <t>Table 8.1</t>
  </si>
  <si>
    <r>
      <t xml:space="preserve">Revenue to and Expenses from the General Government Sector </t>
    </r>
    <r>
      <rPr>
        <vertAlign val="superscript"/>
        <sz val="10"/>
        <color theme="1"/>
        <rFont val="Arial"/>
        <family val="2"/>
      </rPr>
      <t>(a)</t>
    </r>
  </si>
  <si>
    <t>2021-22</t>
  </si>
  <si>
    <t>2022-23</t>
  </si>
  <si>
    <t>Estimated</t>
  </si>
  <si>
    <t>Budget</t>
  </si>
  <si>
    <t>Actual</t>
  </si>
  <si>
    <t>Year</t>
  </si>
  <si>
    <t>$m</t>
  </si>
  <si>
    <t>Electricity Corporations</t>
  </si>
  <si>
    <t>Dividends, Tax Equivalents, and Local Government Rate Equivalents</t>
  </si>
  <si>
    <t>Subtotal</t>
  </si>
  <si>
    <t>Operating Subsidies</t>
  </si>
  <si>
    <t>Other Subsidies</t>
  </si>
  <si>
    <t>Net Electricity Corporations</t>
  </si>
  <si>
    <t xml:space="preserve">Other Subsidies </t>
  </si>
  <si>
    <t>Net Water Corporation</t>
  </si>
  <si>
    <r>
      <t xml:space="preserve">Public Transport Authority </t>
    </r>
    <r>
      <rPr>
        <b/>
        <vertAlign val="superscript"/>
        <sz val="8"/>
        <color rgb="FF000000"/>
        <rFont val="Arial"/>
        <family val="2"/>
      </rPr>
      <t>(b)</t>
    </r>
  </si>
  <si>
    <t xml:space="preserve">Operating Subsidies </t>
  </si>
  <si>
    <t>Net Public Transport Authority</t>
  </si>
  <si>
    <t>Other Public Corporations</t>
  </si>
  <si>
    <t>Net Other Public Corporations</t>
  </si>
  <si>
    <t>Total revenue from Public Corporations</t>
  </si>
  <si>
    <t>Income Tax Equivalents</t>
  </si>
  <si>
    <t>Local Government Rate Equivalents</t>
  </si>
  <si>
    <t>Total expense to Public Corporations</t>
  </si>
  <si>
    <r>
      <t xml:space="preserve">Net impact on General Government Sector </t>
    </r>
    <r>
      <rPr>
        <b/>
        <vertAlign val="superscript"/>
        <sz val="8"/>
        <color rgb="FF000000"/>
        <rFont val="Arial"/>
        <family val="2"/>
      </rPr>
      <t>(c)</t>
    </r>
  </si>
  <si>
    <t>(b)   The Public Transport Authority does not pay dividends or tax equivalent payments.</t>
  </si>
  <si>
    <t>Note: Columns may not add due to rounding.</t>
  </si>
  <si>
    <t>Table 8.2</t>
  </si>
  <si>
    <t>GENERAL GOVERNMENT REVENUE FROM PUBLIC CORPORATIONS</t>
  </si>
  <si>
    <t>2023-24</t>
  </si>
  <si>
    <t>2024-25</t>
  </si>
  <si>
    <t>2025-26</t>
  </si>
  <si>
    <t>Estimated Actual</t>
  </si>
  <si>
    <t>Budget 
Year</t>
  </si>
  <si>
    <t>Outyear</t>
  </si>
  <si>
    <t>Details of Payment</t>
  </si>
  <si>
    <t>ELECTRICITY CORPORATIONS</t>
  </si>
  <si>
    <t xml:space="preserve">Horizon Power </t>
  </si>
  <si>
    <t>Income tax expense</t>
  </si>
  <si>
    <t>Local Government Rates expense</t>
  </si>
  <si>
    <t>WATER CORPORATIONS</t>
  </si>
  <si>
    <t>PORT AUTHORITIES</t>
  </si>
  <si>
    <t>Fremantle Port Authority</t>
  </si>
  <si>
    <t>Budget
Year</t>
  </si>
  <si>
    <r>
      <t>Port Hedland Port Authority</t>
    </r>
    <r>
      <rPr>
        <sz val="8"/>
        <color rgb="FFFF0000"/>
        <rFont val="Arial"/>
        <family val="2"/>
      </rPr>
      <t>- Pilbara</t>
    </r>
  </si>
  <si>
    <t>OTHER AGENCIES</t>
  </si>
  <si>
    <t>DevelopmentWA</t>
  </si>
  <si>
    <t>Subtotal Amounts</t>
  </si>
  <si>
    <r>
      <t xml:space="preserve">Income tax expense </t>
    </r>
    <r>
      <rPr>
        <b/>
        <vertAlign val="superscript"/>
        <sz val="8"/>
        <color rgb="FF000000"/>
        <rFont val="Arial"/>
        <family val="2"/>
      </rPr>
      <t>(a)</t>
    </r>
  </si>
  <si>
    <t>TOTAL</t>
  </si>
  <si>
    <t>Note: Columns may not add due to rounding.</t>
  </si>
  <si>
    <t>Table 8.3</t>
  </si>
  <si>
    <t>PUBLIC CORPORATION DIVIDEND PAYOUT RATIOS</t>
  </si>
  <si>
    <t xml:space="preserve">Synergy </t>
  </si>
  <si>
    <t>Bunbury Water Corporation</t>
  </si>
  <si>
    <r>
      <t xml:space="preserve">DevelopmentWA </t>
    </r>
    <r>
      <rPr>
        <vertAlign val="superscript"/>
        <sz val="8"/>
        <color rgb="FF000000"/>
        <rFont val="Arial"/>
        <family val="2"/>
      </rPr>
      <t>(a)</t>
    </r>
  </si>
  <si>
    <r>
      <t xml:space="preserve">Insurance Commission of Western Australia </t>
    </r>
    <r>
      <rPr>
        <vertAlign val="superscript"/>
        <sz val="8"/>
        <color rgb="FF000000"/>
        <rFont val="Arial"/>
        <family val="2"/>
      </rPr>
      <t>(b)</t>
    </r>
  </si>
  <si>
    <t>Table 8.4</t>
  </si>
  <si>
    <t>SYNERGY FINANCIAL VIABILITY SUBSIDIES</t>
  </si>
  <si>
    <t>Total</t>
  </si>
  <si>
    <t>Distributed Energy Buyback Scheme</t>
  </si>
  <si>
    <t>Over-the-Counter and Paper-Bill Fee Recovery</t>
  </si>
  <si>
    <t>Re- and De-energisation Fee Recovery</t>
  </si>
  <si>
    <t>Renewable Energy Buyback Scheme</t>
  </si>
  <si>
    <t>System Security Transition Payment</t>
  </si>
  <si>
    <t>Tariff Equalisation Contribution Recovery</t>
  </si>
  <si>
    <t>Wholesale Electricity Market Reform</t>
  </si>
  <si>
    <t>Table 8.5</t>
  </si>
  <si>
    <t>REGIONAL UTILITIES PRICING SUBSIDIES</t>
  </si>
  <si>
    <t>Country Water Pricing Subsidy</t>
  </si>
  <si>
    <t>Tariff Equalisation Contribution</t>
  </si>
  <si>
    <t>Funding Department</t>
  </si>
  <si>
    <t>Tariff Adjustment Payment</t>
  </si>
  <si>
    <t>Treasury</t>
  </si>
  <si>
    <t>Air Conditioning Allowance</t>
  </si>
  <si>
    <t>Tariff Migration - Movement to L2 and A2 Tariff</t>
  </si>
  <si>
    <t>Remote Communities Essential Services</t>
  </si>
  <si>
    <t>Case Management</t>
  </si>
  <si>
    <t>Hardship Utility Grant Scheme</t>
  </si>
  <si>
    <t>COVID-19 Response - Smart Energy for Social Housing</t>
  </si>
  <si>
    <t>Account Establishment Fee Rebate</t>
  </si>
  <si>
    <t>Dependent Child Rebate</t>
  </si>
  <si>
    <t>Electric Vehicle Charging Network</t>
  </si>
  <si>
    <t>Emergency Solar Management</t>
  </si>
  <si>
    <t>Hardship Response</t>
  </si>
  <si>
    <t>Late Payment Fee Waiver</t>
  </si>
  <si>
    <t>WA Government Energy Assistance Payment</t>
  </si>
  <si>
    <t>Country Water Pricing Subsidy – Royalties for Regions</t>
  </si>
  <si>
    <t>Metropolitan Operations</t>
  </si>
  <si>
    <t>Pensioner and Senior Concessions</t>
  </si>
  <si>
    <t>Metering Services</t>
  </si>
  <si>
    <t>Essential and Municipal Services Upgrade Program</t>
  </si>
  <si>
    <t xml:space="preserve">Westport - Technical Input and Support </t>
  </si>
  <si>
    <t>Transport</t>
  </si>
  <si>
    <t>Transfer of Wyndham, Derby and Yampi Ports</t>
  </si>
  <si>
    <t>Dampier - Burrup Port Infrastructure</t>
  </si>
  <si>
    <t>LAND AGENCIES</t>
  </si>
  <si>
    <t>Kwinana Land - Holding Costs</t>
  </si>
  <si>
    <t>Sustainable Funding Model Principles</t>
  </si>
  <si>
    <t>Residential Land Development for Social and Affordable Housing - Holding Costs</t>
  </si>
  <si>
    <t>Dixon Road Reserves</t>
  </si>
  <si>
    <t>Ocean Reef Marina</t>
  </si>
  <si>
    <t>COVID-19 Response - Council of Australian Governments' Waste Export Ban</t>
  </si>
  <si>
    <t>Burrup Strategic Industrial Area</t>
  </si>
  <si>
    <t>Yamatji Nation Settlement</t>
  </si>
  <si>
    <t>Election Commitment - Industrial Land Development Fund</t>
  </si>
  <si>
    <t>COVID-19 Response - Nyamba Buru Yawuru Broome Projects</t>
  </si>
  <si>
    <t>COVID-19 Response - Nyamba Buru Yawuru Retail Big Box</t>
  </si>
  <si>
    <t>COVID-19 Response - Australian Marine Complex</t>
  </si>
  <si>
    <t>COVID-19 Response - Kemerton General Industrial Area</t>
  </si>
  <si>
    <t>COVID-19 Response - East Perth Redevelopment</t>
  </si>
  <si>
    <t>COVID-19 Response - Nyamba Buru Yawuru Health and Wellbeing Campus</t>
  </si>
  <si>
    <t>COVID-19 Response - East Keralup Economic Activation</t>
  </si>
  <si>
    <t>Mardalup Park</t>
  </si>
  <si>
    <t>OTHER</t>
  </si>
  <si>
    <t>Direct Grants - Racing Bets Levy</t>
  </si>
  <si>
    <t>Point of Consumption Tax - Racing Funding</t>
  </si>
  <si>
    <t>Partial Compensation for Retention of a Portion of Gnangara Pines</t>
  </si>
  <si>
    <t>Transperth and Regional Town Services</t>
  </si>
  <si>
    <t xml:space="preserve">General </t>
  </si>
  <si>
    <t>Concession Fares</t>
  </si>
  <si>
    <t>Pensioners, Seniors and Carers Free Travel</t>
  </si>
  <si>
    <t>School Children Fares</t>
  </si>
  <si>
    <t>Perth Stadium Special Events</t>
  </si>
  <si>
    <t>Regional Town Bus Services</t>
  </si>
  <si>
    <t>Regional School Bus Services</t>
  </si>
  <si>
    <t>Regional School Bus Conveyance Allowance</t>
  </si>
  <si>
    <t>Annual Free Trip for Pensioners</t>
  </si>
  <si>
    <t>Freight Network - General</t>
  </si>
  <si>
    <t>Regional School Bus Services - Intensive English Centres and Other Services</t>
  </si>
  <si>
    <t>Transperth Free Transit Zone - Recurrent Grant</t>
  </si>
  <si>
    <t>Tunnel Monitoring</t>
  </si>
  <si>
    <t>Geraldton Alternative Settlement Agreement</t>
  </si>
  <si>
    <t>National Rental Affordability Scheme</t>
  </si>
  <si>
    <t>Social Housing Operational</t>
  </si>
  <si>
    <t>Social Housing Economic Recovery Package</t>
  </si>
  <si>
    <t>South West Native Title</t>
  </si>
  <si>
    <t>Various</t>
  </si>
  <si>
    <t>Table 8.7</t>
  </si>
  <si>
    <t>ESTIMATED IMPACT ON THE 'REPRESENTATIVE' HOUSEHOLD</t>
  </si>
  <si>
    <t>$ level</t>
  </si>
  <si>
    <t>% change</t>
  </si>
  <si>
    <t>Vehicle license charge</t>
  </si>
  <si>
    <t>Recording fee</t>
  </si>
  <si>
    <t>–</t>
  </si>
  <si>
    <t>Drivers license</t>
  </si>
  <si>
    <t>Motor Injury Insurance (MII)</t>
  </si>
  <si>
    <t>n/a</t>
  </si>
  <si>
    <r>
      <t xml:space="preserve">Stamp Duty </t>
    </r>
    <r>
      <rPr>
        <b/>
        <vertAlign val="superscript"/>
        <sz val="8"/>
        <rFont val="Arial"/>
        <family val="2"/>
      </rPr>
      <t>(j)</t>
    </r>
  </si>
  <si>
    <r>
      <t xml:space="preserve">Stamp duty on general insurance </t>
    </r>
    <r>
      <rPr>
        <vertAlign val="superscript"/>
        <sz val="8"/>
        <rFont val="Arial"/>
        <family val="2"/>
      </rPr>
      <t>(k)</t>
    </r>
  </si>
  <si>
    <t>Stamp duty on MII</t>
  </si>
  <si>
    <t>Total Expenditure</t>
  </si>
  <si>
    <t>Table 8.8</t>
  </si>
  <si>
    <t>NON-CONTESTABLE TARIFFS</t>
  </si>
  <si>
    <r>
      <t>Residential (A1/A2)</t>
    </r>
    <r>
      <rPr>
        <vertAlign val="superscript"/>
        <sz val="8"/>
        <rFont val="Arial"/>
        <family val="2"/>
      </rPr>
      <t xml:space="preserve"> </t>
    </r>
  </si>
  <si>
    <t>Residential Hot Water (B1)</t>
  </si>
  <si>
    <t>Community and Charitable Organisations (C1/C2)</t>
  </si>
  <si>
    <t>Charitable Organisation Providing Residential Accommodation (D1/D2)</t>
  </si>
  <si>
    <t>Combined Residential/Business (K1/K2)</t>
  </si>
  <si>
    <t>Small Business (L1/L2)</t>
  </si>
  <si>
    <t xml:space="preserve">Small Business Time of Use (R1) </t>
  </si>
  <si>
    <r>
      <t xml:space="preserve">Unmetered Supply (UMS) </t>
    </r>
    <r>
      <rPr>
        <vertAlign val="superscript"/>
        <sz val="8"/>
        <rFont val="Arial"/>
        <family val="2"/>
      </rPr>
      <t>(a)</t>
    </r>
  </si>
  <si>
    <r>
      <t xml:space="preserve">Traffic Lighting (W1/W2) </t>
    </r>
    <r>
      <rPr>
        <vertAlign val="superscript"/>
        <sz val="8"/>
        <rFont val="Arial"/>
        <family val="2"/>
      </rPr>
      <t>(a)</t>
    </r>
  </si>
  <si>
    <r>
      <t xml:space="preserve">Street Lighting (Z) - South Western Interconnected System </t>
    </r>
    <r>
      <rPr>
        <vertAlign val="superscript"/>
        <sz val="8"/>
        <rFont val="Arial"/>
        <family val="2"/>
      </rPr>
      <t>(a)</t>
    </r>
  </si>
  <si>
    <r>
      <t>Street Lighting (Z) - Horizon Power service area</t>
    </r>
    <r>
      <rPr>
        <vertAlign val="superscript"/>
        <sz val="8"/>
        <rFont val="Arial"/>
        <family val="2"/>
      </rPr>
      <t xml:space="preserve"> (a)</t>
    </r>
  </si>
  <si>
    <r>
      <t xml:space="preserve">CONTESTABLE TARIFFS </t>
    </r>
    <r>
      <rPr>
        <b/>
        <vertAlign val="superscript"/>
        <sz val="8"/>
        <rFont val="Arial"/>
        <family val="2"/>
      </rPr>
      <t>(a)</t>
    </r>
  </si>
  <si>
    <t>Medium Business (L3/L4)</t>
  </si>
  <si>
    <t>Medium Business Time of Use (R3)</t>
  </si>
  <si>
    <r>
      <t>(a)</t>
    </r>
    <r>
      <rPr>
        <sz val="7"/>
        <color rgb="FF000000"/>
        <rFont val="Times New Roman"/>
        <family val="1"/>
      </rPr>
      <t xml:space="preserve">     </t>
    </r>
    <r>
      <rPr>
        <sz val="7"/>
        <color rgb="FF000000"/>
        <rFont val="Arial"/>
        <family val="2"/>
        <charset val="1"/>
      </rPr>
      <t>These regulated tariffs approximate cost-reflective levels and have been smoothed over the forward estimates period in order to minimise large year-on-year movements in price.</t>
    </r>
  </si>
  <si>
    <t>Table 8.9</t>
  </si>
  <si>
    <t>% Change</t>
  </si>
  <si>
    <t>Metropolitan Residential Tariffs</t>
  </si>
  <si>
    <t>Water</t>
  </si>
  <si>
    <t>Standard fixed service charge ($)</t>
  </si>
  <si>
    <r>
      <t xml:space="preserve">Consumption charges (c/kL) </t>
    </r>
    <r>
      <rPr>
        <i/>
        <vertAlign val="superscript"/>
        <sz val="8"/>
        <color rgb="FF000000"/>
        <rFont val="Arial"/>
        <family val="2"/>
      </rPr>
      <t>(a)</t>
    </r>
  </si>
  <si>
    <t>0-150kL</t>
  </si>
  <si>
    <t>151-500kL</t>
  </si>
  <si>
    <t>Over 500kL</t>
  </si>
  <si>
    <r>
      <t xml:space="preserve">Wastewater (c in $GRV) </t>
    </r>
    <r>
      <rPr>
        <b/>
        <vertAlign val="superscript"/>
        <sz val="8"/>
        <color rgb="FF000000"/>
        <rFont val="Arial"/>
        <family val="2"/>
      </rPr>
      <t>(b)(c)</t>
    </r>
  </si>
  <si>
    <t>First $16,400 Gross Rental Value (GRV)</t>
  </si>
  <si>
    <t>Over $16,400 GRV</t>
  </si>
  <si>
    <t>Drainage</t>
  </si>
  <si>
    <r>
      <t xml:space="preserve">Drainage charge (c in $GRV) </t>
    </r>
    <r>
      <rPr>
        <vertAlign val="superscript"/>
        <sz val="8"/>
        <color rgb="FF000000"/>
        <rFont val="Arial"/>
        <family val="2"/>
      </rPr>
      <t>(c)(d)</t>
    </r>
  </si>
  <si>
    <t>Metropolitan Non-Residential Tariffs</t>
  </si>
  <si>
    <r>
      <t xml:space="preserve">Minimum charge (15 or 20 mm) </t>
    </r>
    <r>
      <rPr>
        <vertAlign val="superscript"/>
        <sz val="8"/>
        <color rgb="FF000000"/>
        <rFont val="Arial"/>
        <family val="2"/>
      </rPr>
      <t>(e)</t>
    </r>
  </si>
  <si>
    <r>
      <t xml:space="preserve">Consumption charges (c/kL) </t>
    </r>
    <r>
      <rPr>
        <vertAlign val="superscript"/>
        <sz val="8"/>
        <color rgb="FF000000"/>
        <rFont val="Arial"/>
        <family val="2"/>
      </rPr>
      <t>(f)</t>
    </r>
  </si>
  <si>
    <r>
      <t xml:space="preserve">Wastewater </t>
    </r>
    <r>
      <rPr>
        <vertAlign val="superscript"/>
        <sz val="8"/>
        <color rgb="FF000000"/>
        <rFont val="Arial"/>
        <family val="2"/>
      </rPr>
      <t>(g)</t>
    </r>
  </si>
  <si>
    <t>First fixture ($)</t>
  </si>
  <si>
    <t>Volumetric charge (c/kL)</t>
  </si>
  <si>
    <t>(a)     Country residential water consumption charges are no more than metropolitan charges for the first 300kL.</t>
  </si>
  <si>
    <t>(d)     Drainage is not charged outside the metropolitan region.</t>
  </si>
  <si>
    <t>(e)     The charge varies depending upon the size of the meter.</t>
  </si>
  <si>
    <t>(g)     Non‑residential wastewater charges are uniform across the State.</t>
  </si>
  <si>
    <t>Table 8.10</t>
  </si>
  <si>
    <t xml:space="preserve">$ increase (a) </t>
  </si>
  <si>
    <t xml:space="preserve">% increase </t>
  </si>
  <si>
    <t>Standard Cash Fare (b)</t>
  </si>
  <si>
    <t>2 sections</t>
  </si>
  <si>
    <t>1 zone</t>
  </si>
  <si>
    <t>Day Rider</t>
  </si>
  <si>
    <t>Family Rider</t>
  </si>
  <si>
    <t>Student</t>
  </si>
  <si>
    <t>2019-20</t>
  </si>
  <si>
    <t>2020-21</t>
  </si>
  <si>
    <t>Residential Tariff Subsidy</t>
  </si>
  <si>
    <t>-</t>
  </si>
  <si>
    <t>Perth City Deal - Bus Stops Accessibility Upgrades</t>
  </si>
  <si>
    <t>Westport Feasibility Study - Kwinana Bulk Jetty Relocation</t>
  </si>
  <si>
    <t>Racing and Wagering Western Australia</t>
  </si>
  <si>
    <t>Table 8.6</t>
  </si>
  <si>
    <t xml:space="preserve">Department of Communities, Housing Services </t>
  </si>
  <si>
    <t>Cost of Living Support - $400 Household Electricity Credit</t>
  </si>
  <si>
    <t xml:space="preserve">Air Conditioning Allowance </t>
  </si>
  <si>
    <t>Over the Counter and Paper-Bill Fee Recovery</t>
  </si>
  <si>
    <t xml:space="preserve">Re- and De-energisation Fee Recovery </t>
  </si>
  <si>
    <t>Government Support Package - Koolyanobbing Iron Ore</t>
  </si>
  <si>
    <t>COVID-19 Response - Bentley Technology Park</t>
  </si>
  <si>
    <t>COVID-19 Response - Neerabup Automation and Robotics Park</t>
  </si>
  <si>
    <t>Australian Marine Complex - Rate of Return Stages 1 and 2</t>
  </si>
  <si>
    <t xml:space="preserve">East Perth Power Station </t>
  </si>
  <si>
    <t>Kalgoorlie Heavy Industrial Development – Lot 350, Great Eastern Highway</t>
  </si>
  <si>
    <t xml:space="preserve">Land Agency Reform - Holding Costs </t>
  </si>
  <si>
    <t xml:space="preserve">Regional Development Assistance Program  </t>
  </si>
  <si>
    <t>Regional Residential Land Developments</t>
  </si>
  <si>
    <t>Subi East Precinct</t>
  </si>
  <si>
    <t>Yagan Square</t>
  </si>
  <si>
    <t>Royalties for Regions - Various Projects</t>
  </si>
  <si>
    <t>CCI - Apprenticeship Support Australia Grant</t>
  </si>
  <si>
    <t>Royalties for Regions - District Allowance Payments </t>
  </si>
  <si>
    <r>
      <t>(a)</t>
    </r>
    <r>
      <rPr>
        <sz val="7"/>
        <color theme="1"/>
        <rFont val="Times New Roman"/>
        <family val="1"/>
      </rPr>
      <t>    </t>
    </r>
    <r>
      <rPr>
        <sz val="7"/>
        <color theme="1"/>
        <rFont val="Arial"/>
        <family val="2"/>
      </rPr>
      <t>Revenue includes dividends, tax equivalent payments and local government rate equivalents. Expenses include operating subsidies and grants funded from the Consolidated Account and other subsidies funded from other sources such as the Royalties for Regions Fund (capital appropriations to public corporations are not included).</t>
    </r>
  </si>
  <si>
    <t>(c)   A positive total for the net impact on the general government sector means that the sector receives more revenue from public corporations than it pays out in subsidies, and vice versa for a negative total.</t>
  </si>
  <si>
    <t>(a)	   Some general government sector agencies (e.g., the Western Australian Land Information Authority (Landgate)) are eligible to pay income tax equivalent payments. As these agencies are not in the public non financial corporation or public financial corporation sectors, they are not reflected in this table.</t>
  </si>
  <si>
    <r>
      <t>(a)</t>
    </r>
    <r>
      <rPr>
        <sz val="7"/>
        <color theme="1"/>
        <rFont val="Times New Roman"/>
        <family val="1"/>
      </rPr>
      <t>    </t>
    </r>
    <r>
      <rPr>
        <sz val="7"/>
        <color theme="1"/>
        <rFont val="Arial"/>
        <family val="2"/>
      </rPr>
      <t>DevelopmentWA’s dividend arrangement consists of a net profit after tax payout ratio and several special dividends because of undertaking Government commitments.</t>
    </r>
  </si>
  <si>
    <r>
      <t>(b)</t>
    </r>
    <r>
      <rPr>
        <sz val="7"/>
        <color theme="1"/>
        <rFont val="Times New Roman"/>
        <family val="1"/>
      </rPr>
      <t xml:space="preserve">     </t>
    </r>
    <r>
      <rPr>
        <sz val="7"/>
        <color theme="1"/>
        <rFont val="Arial"/>
        <family val="2"/>
      </rPr>
      <t>Annual ratio may be adjusted based on the need to maintain appropriate capital adequacy and any other factors or circumstances considered by the Board of the Insurance Commission of Western Australia.</t>
    </r>
  </si>
  <si>
    <r>
      <t>(k)</t>
    </r>
    <r>
      <rPr>
        <sz val="7"/>
        <color rgb="FF000000"/>
        <rFont val="Times New Roman"/>
        <family val="1"/>
      </rPr>
      <t xml:space="preserve">     </t>
    </r>
    <r>
      <rPr>
        <sz val="7"/>
        <color rgb="FF000000"/>
        <rFont val="Arial"/>
        <family val="2"/>
      </rPr>
      <t>The ‘representative’ household pays average home and contents and motor vehicle insurance, based on information from the insurance industry.</t>
    </r>
  </si>
  <si>
    <r>
      <t>(a)</t>
    </r>
    <r>
      <rPr>
        <sz val="7"/>
        <color theme="1"/>
        <rFont val="Times New Roman"/>
        <family val="1"/>
      </rPr>
      <t xml:space="preserve">     </t>
    </r>
    <r>
      <rPr>
        <sz val="7"/>
        <color theme="1"/>
        <rFont val="Arial"/>
        <family val="2"/>
      </rPr>
      <t>Historical representative household increases as published in the relevant Budget Papers.</t>
    </r>
  </si>
  <si>
    <t>Chart data</t>
  </si>
  <si>
    <t>2013-14</t>
  </si>
  <si>
    <t>2014-15</t>
  </si>
  <si>
    <t>2015-16</t>
  </si>
  <si>
    <t>2016-17</t>
  </si>
  <si>
    <t>2017-18</t>
  </si>
  <si>
    <t>2018-19</t>
  </si>
  <si>
    <t>Note: The Western Australian Land Information Authority (Landgate) is eligible to pay dividends to Government. However, as this agency is not in the public corporations sector, it is not included in this table.</t>
  </si>
  <si>
    <r>
      <t xml:space="preserve">DWER </t>
    </r>
    <r>
      <rPr>
        <vertAlign val="superscript"/>
        <sz val="8"/>
        <color rgb="FF000000"/>
        <rFont val="Arial"/>
        <family val="2"/>
      </rPr>
      <t>(h)</t>
    </r>
  </si>
  <si>
    <t>Transwa</t>
  </si>
  <si>
    <t>(b)     Country residential wastewater charges are subject to minimum and maximum charges.</t>
  </si>
  <si>
    <t>2 - 9 zones</t>
  </si>
  <si>
    <t>2026-27</t>
  </si>
  <si>
    <t>2023-24 to 2026-27</t>
  </si>
  <si>
    <t>2023-24
to 2026-27</t>
  </si>
  <si>
    <t>Consumer Engagement Platform</t>
  </si>
  <si>
    <t>Decarbonisation Feasibility</t>
  </si>
  <si>
    <t>$ change</t>
  </si>
  <si>
    <t>2023-24 ELECTRICITY TARIFF PRICE PATHS</t>
  </si>
  <si>
    <t>WATER CORPORATION'S 2023-24 TARIFF CHANGES</t>
  </si>
  <si>
    <t>TRANSPERTH FARES 2023-24</t>
  </si>
  <si>
    <r>
      <t xml:space="preserve">Utility Charges </t>
    </r>
    <r>
      <rPr>
        <b/>
        <vertAlign val="superscript"/>
        <sz val="8"/>
        <color rgb="FF000000"/>
        <rFont val="Arial"/>
        <family val="2"/>
      </rPr>
      <t>(a)</t>
    </r>
  </si>
  <si>
    <r>
      <t xml:space="preserve">Electricity </t>
    </r>
    <r>
      <rPr>
        <vertAlign val="superscript"/>
        <sz val="8"/>
        <rFont val="Arial"/>
        <family val="2"/>
      </rPr>
      <t>(b)</t>
    </r>
  </si>
  <si>
    <r>
      <t xml:space="preserve">Water, wastewater and drainage </t>
    </r>
    <r>
      <rPr>
        <vertAlign val="superscript"/>
        <sz val="8"/>
        <rFont val="Arial"/>
        <family val="2"/>
      </rPr>
      <t xml:space="preserve">(d)(e) </t>
    </r>
  </si>
  <si>
    <r>
      <t xml:space="preserve">Public Transport </t>
    </r>
    <r>
      <rPr>
        <b/>
        <vertAlign val="superscript"/>
        <sz val="8"/>
        <rFont val="Arial"/>
        <family val="2"/>
      </rPr>
      <t>(f)</t>
    </r>
  </si>
  <si>
    <r>
      <t xml:space="preserve">Student fares </t>
    </r>
    <r>
      <rPr>
        <vertAlign val="superscript"/>
        <sz val="8"/>
        <rFont val="Arial"/>
        <family val="2"/>
      </rPr>
      <t>(g)</t>
    </r>
  </si>
  <si>
    <r>
      <t xml:space="preserve">Standard fares </t>
    </r>
    <r>
      <rPr>
        <vertAlign val="superscript"/>
        <sz val="8"/>
        <rFont val="Arial"/>
        <family val="2"/>
      </rPr>
      <t>(h)</t>
    </r>
  </si>
  <si>
    <r>
      <t xml:space="preserve">Motor Vehicles </t>
    </r>
    <r>
      <rPr>
        <b/>
        <vertAlign val="superscript"/>
        <sz val="8"/>
        <color rgb="FF000000"/>
        <rFont val="Arial"/>
        <family val="2"/>
      </rPr>
      <t>(i)</t>
    </r>
  </si>
  <si>
    <r>
      <t xml:space="preserve">Emergency Services Levy (ESL) </t>
    </r>
    <r>
      <rPr>
        <b/>
        <vertAlign val="superscript"/>
        <sz val="8"/>
        <rFont val="Arial"/>
        <family val="2"/>
      </rPr>
      <t xml:space="preserve">(e) </t>
    </r>
  </si>
  <si>
    <r>
      <t xml:space="preserve">$400 Household Electricity Credit </t>
    </r>
    <r>
      <rPr>
        <vertAlign val="superscript"/>
        <sz val="8"/>
        <color theme="1"/>
        <rFont val="Arial"/>
        <family val="2"/>
      </rPr>
      <t>(c)</t>
    </r>
  </si>
  <si>
    <r>
      <t>(a)</t>
    </r>
    <r>
      <rPr>
        <sz val="7"/>
        <color rgb="FF000000"/>
        <rFont val="Times New Roman"/>
        <family val="1"/>
      </rPr>
      <t xml:space="preserve">     </t>
    </r>
    <r>
      <rPr>
        <sz val="7"/>
        <color rgb="FF000000"/>
        <rFont val="Arial"/>
        <family val="2"/>
      </rPr>
      <t>Assumes no access to concessions, rebates, or hardship packages.</t>
    </r>
  </si>
  <si>
    <r>
      <t>(e)</t>
    </r>
    <r>
      <rPr>
        <sz val="7"/>
        <color rgb="FF000000"/>
        <rFont val="Times New Roman"/>
        <family val="1"/>
      </rPr>
      <t xml:space="preserve">     </t>
    </r>
    <r>
      <rPr>
        <sz val="7"/>
        <color rgb="FF000000"/>
        <rFont val="Arial"/>
        <family val="2"/>
      </rPr>
      <t>Owns and occupies a property that has an average gross rental value (for calculation of wastewater, drainage, and ESL charges).</t>
    </r>
  </si>
  <si>
    <r>
      <t>(f)</t>
    </r>
    <r>
      <rPr>
        <sz val="7"/>
        <color rgb="FF000000"/>
        <rFont val="Times New Roman"/>
        <family val="1"/>
      </rPr>
      <t xml:space="preserve">     </t>
    </r>
    <r>
      <rPr>
        <sz val="7"/>
        <color rgb="FF000000"/>
        <rFont val="Arial"/>
        <family val="2"/>
      </rPr>
      <t>Transperth fares are assumed to be purchased using the lowest cost means available (i.e., SmartRider Autoload) and rounded to the nearest 10 cents.</t>
    </r>
  </si>
  <si>
    <r>
      <t>(g)</t>
    </r>
    <r>
      <rPr>
        <sz val="7"/>
        <color rgb="FF000000"/>
        <rFont val="Times New Roman"/>
        <family val="1"/>
      </rPr>
      <t xml:space="preserve">     </t>
    </r>
    <r>
      <rPr>
        <sz val="7"/>
        <color rgb="FF000000"/>
        <rFont val="Arial"/>
        <family val="2"/>
      </rPr>
      <t>Purchases 10 Transperth student fares in 40 weeks of the year. Reflects that travel on student fares occurs only during the school term.</t>
    </r>
  </si>
  <si>
    <r>
      <t>(i)</t>
    </r>
    <r>
      <rPr>
        <sz val="7"/>
        <rFont val="Times New Roman"/>
        <family val="1"/>
      </rPr>
      <t xml:space="preserve">     </t>
    </r>
    <r>
      <rPr>
        <sz val="7"/>
        <rFont val="Arial"/>
        <family val="2"/>
      </rPr>
      <t>Based on a household with two drivers and owning one car (a sedan with tare weight of 1,600 kg - relevant for the purpose of determining the appropriate level of vehicle licence charge).</t>
    </r>
  </si>
  <si>
    <t>Cost of Living Support - State and Commonwealth Government Electricity Credits</t>
  </si>
  <si>
    <r>
      <t xml:space="preserve">- </t>
    </r>
    <r>
      <rPr>
        <vertAlign val="superscript"/>
        <sz val="8"/>
        <rFont val="Arial"/>
        <family val="2"/>
      </rPr>
      <t>(b)</t>
    </r>
  </si>
  <si>
    <t>CPI and Public Sector Wages Policy</t>
  </si>
  <si>
    <t>Customer Billing and Safety Systems</t>
  </si>
  <si>
    <t>Diesel Prices</t>
  </si>
  <si>
    <t>Transfer of Essential Services - Royalties for Regions</t>
  </si>
  <si>
    <t>Transfer of Essential Services - Remote Communities</t>
  </si>
  <si>
    <t>(g)     Includes concessions provided for non-rated and exempt properties.</t>
  </si>
  <si>
    <r>
      <t xml:space="preserve">Concessional Lands </t>
    </r>
    <r>
      <rPr>
        <vertAlign val="superscript"/>
        <sz val="8"/>
        <color rgb="FF000000"/>
        <rFont val="Arial"/>
        <family val="2"/>
      </rPr>
      <t>(g)</t>
    </r>
  </si>
  <si>
    <t>Infill Sewerage</t>
  </si>
  <si>
    <t>Remote Essential Services Program - Royalties for Regions</t>
  </si>
  <si>
    <t>Remote Essential Services Program - Remote Communities Fund</t>
  </si>
  <si>
    <t>Tresaury</t>
  </si>
  <si>
    <t>Technology Precinct - Australian Marine Complex &amp; Bentley</t>
  </si>
  <si>
    <t>Bentley Residential Redevelopment</t>
  </si>
  <si>
    <t>Collie Industrial Land</t>
  </si>
  <si>
    <t>DPLH Housing Pipeline Diversity Fees</t>
  </si>
  <si>
    <t>Bunbury Waterfront</t>
  </si>
  <si>
    <t>Geraldton Aboriginal Short Stay Accommodation Facility</t>
  </si>
  <si>
    <t>Government Office Accommodation Lease Shortfall</t>
  </si>
  <si>
    <t>Government Regional Officer Housing Reform</t>
  </si>
  <si>
    <t>Public Sector Wages Offer - Agency Impact</t>
  </si>
  <si>
    <t>Mid-West Hydrogen Hub</t>
  </si>
  <si>
    <r>
      <t>(h)</t>
    </r>
    <r>
      <rPr>
        <sz val="7"/>
        <color rgb="FF000000"/>
        <rFont val="Times New Roman"/>
        <family val="1"/>
      </rPr>
      <t xml:space="preserve">     </t>
    </r>
    <r>
      <rPr>
        <sz val="7"/>
        <color rgb="FF000000"/>
        <rFont val="Arial"/>
        <family val="2"/>
      </rPr>
      <t>Purchases six standard two zone Transperth fares in 48 weeks per year. Reflects travel to attend work three days per week and accounts for annual leave provisions.</t>
    </r>
  </si>
  <si>
    <t>(h)     Department of Water and Environmental Regulation.</t>
  </si>
  <si>
    <t>(c)     2.5% increase is based on effective absolute revenue impact, not rate directly. 2023-24 GRV-based tariffs will be determined in May 2023 once GRV data is available.</t>
  </si>
  <si>
    <t>(f)      Country non‑residential water consumption charges are location based.</t>
  </si>
  <si>
    <t>(a)     Fare increases are rounded to 10 cent increments and are based on the 2022-23 fare calculated before rounding.</t>
  </si>
  <si>
    <t>(b)     Concession fares are 45% of the full standard fare subject to rounding.</t>
  </si>
  <si>
    <r>
      <t xml:space="preserve">EXPENSES FROM THE GENERAL GOVERNMENT SECTOR TO PUBLIC CORPORATIONS </t>
    </r>
    <r>
      <rPr>
        <b/>
        <vertAlign val="superscript"/>
        <sz val="10"/>
        <color rgb="FF000000"/>
        <rFont val="Arial"/>
        <family val="2"/>
      </rPr>
      <t>(a)</t>
    </r>
  </si>
  <si>
    <t>Continuity of Esperance Energy Supply</t>
  </si>
  <si>
    <t>Transfer of Essential Services</t>
  </si>
  <si>
    <r>
      <t xml:space="preserve">Communities </t>
    </r>
    <r>
      <rPr>
        <vertAlign val="superscript"/>
        <sz val="8"/>
        <color rgb="FF000000"/>
        <rFont val="Arial"/>
        <family val="2"/>
      </rPr>
      <t>(c)</t>
    </r>
  </si>
  <si>
    <r>
      <t xml:space="preserve">Subtotal </t>
    </r>
    <r>
      <rPr>
        <i/>
        <vertAlign val="superscript"/>
        <sz val="8"/>
        <color rgb="FF000000"/>
        <rFont val="Arial"/>
        <family val="2"/>
      </rPr>
      <t>(d)</t>
    </r>
  </si>
  <si>
    <r>
      <t xml:space="preserve">JTSI </t>
    </r>
    <r>
      <rPr>
        <vertAlign val="superscript"/>
        <sz val="8"/>
        <color theme="1"/>
        <rFont val="Arial"/>
        <family val="2"/>
      </rPr>
      <t>(e)</t>
    </r>
  </si>
  <si>
    <t>Mid West Hydrogen Hub Feasibility Study</t>
  </si>
  <si>
    <r>
      <t xml:space="preserve">Country Water Pricing Subsidy </t>
    </r>
    <r>
      <rPr>
        <vertAlign val="superscript"/>
        <sz val="8"/>
        <color rgb="FF000000"/>
        <rFont val="Arial"/>
        <family val="2"/>
      </rPr>
      <t>(f)</t>
    </r>
  </si>
  <si>
    <r>
      <t xml:space="preserve">JTSI </t>
    </r>
    <r>
      <rPr>
        <vertAlign val="superscript"/>
        <sz val="8"/>
        <color rgb="FF000000"/>
        <rFont val="Arial"/>
        <family val="2"/>
      </rPr>
      <t>(e)</t>
    </r>
  </si>
  <si>
    <r>
      <t xml:space="preserve">Regional Water Subsidies </t>
    </r>
    <r>
      <rPr>
        <vertAlign val="superscript"/>
        <sz val="8"/>
        <color rgb="FF000000"/>
        <rFont val="Arial"/>
        <family val="2"/>
      </rPr>
      <t>(i)</t>
    </r>
  </si>
  <si>
    <t>Australian Marine Complex - Infrastructure</t>
  </si>
  <si>
    <r>
      <t xml:space="preserve">DPLH </t>
    </r>
    <r>
      <rPr>
        <vertAlign val="superscript"/>
        <sz val="8"/>
        <color theme="1"/>
        <rFont val="Arial"/>
        <family val="2"/>
      </rPr>
      <t>(j)</t>
    </r>
  </si>
  <si>
    <t>North West Aboriginal Housing Fund</t>
  </si>
  <si>
    <t>Retention of Social Housing</t>
  </si>
  <si>
    <t>Regional Renewal</t>
  </si>
  <si>
    <r>
      <t xml:space="preserve">Remote Communities </t>
    </r>
    <r>
      <rPr>
        <vertAlign val="superscript"/>
        <sz val="8"/>
        <rFont val="Arial"/>
        <family val="2"/>
      </rPr>
      <t>(q)</t>
    </r>
    <r>
      <rPr>
        <sz val="8"/>
        <color rgb="FFFF0000"/>
        <rFont val="Arial"/>
        <family val="2"/>
      </rPr>
      <t xml:space="preserve"> </t>
    </r>
  </si>
  <si>
    <r>
      <t xml:space="preserve">(a)     Details of operating and other subsidies contained in this appendix may differ to those disclosed in Budget Paper No. 2: Budget Statements. Details contained in this appendix are accrual in nature, while appropriations detailed in Budget Paper No. 2 are on a cash basis. Funding is from the Consolidated Account and other general government agencies. A further breakdown of some of these operating and other subsidies is contained as part of Appendix 6: </t>
    </r>
    <r>
      <rPr>
        <i/>
        <sz val="7"/>
        <color rgb="FF000000"/>
        <rFont val="Arial"/>
        <family val="2"/>
      </rPr>
      <t>State Government Social Concessions Expenditure Statement</t>
    </r>
    <r>
      <rPr>
        <sz val="7"/>
        <color rgb="FF000000"/>
        <rFont val="Arial"/>
        <family val="2"/>
      </rPr>
      <t>.</t>
    </r>
  </si>
  <si>
    <t>(b)     Amount less than $50,000.</t>
  </si>
  <si>
    <t>(c)     Department of Communities.</t>
  </si>
  <si>
    <t>(e)      Department of Jobs, Tourism, Science, and Innovation.</t>
  </si>
  <si>
    <t>(f)      Subsidy allocations are indicative and may be updated as part of a future Budget process.</t>
  </si>
  <si>
    <t>(i)      Aggregated subsidies funded by the Department of Jobs, Tourism, Science, and Innovation, including commercially sensitive costs.</t>
  </si>
  <si>
    <t>(j)      Department of Planning, Lands, and Heritage.</t>
  </si>
  <si>
    <t>Total Expenditure (excluding electricity credits)</t>
  </si>
  <si>
    <t>Yerriminup Agribusiness Precinct Activitation</t>
  </si>
  <si>
    <r>
      <t xml:space="preserve">DPIRD </t>
    </r>
    <r>
      <rPr>
        <vertAlign val="superscript"/>
        <sz val="8"/>
        <color theme="1"/>
        <rFont val="Arial"/>
        <family val="2"/>
      </rPr>
      <t>(k)</t>
    </r>
  </si>
  <si>
    <r>
      <t xml:space="preserve">GWC </t>
    </r>
    <r>
      <rPr>
        <vertAlign val="superscript"/>
        <sz val="8"/>
        <color rgb="FF000000"/>
        <rFont val="Arial"/>
        <family val="2"/>
      </rPr>
      <t>(l)</t>
    </r>
  </si>
  <si>
    <r>
      <t>Public Transport Authority</t>
    </r>
    <r>
      <rPr>
        <b/>
        <vertAlign val="superscript"/>
        <sz val="8"/>
        <color rgb="FF000000"/>
        <rFont val="Arial"/>
        <family val="2"/>
      </rPr>
      <t xml:space="preserve"> (m)</t>
    </r>
  </si>
  <si>
    <r>
      <t xml:space="preserve">DTWD </t>
    </r>
    <r>
      <rPr>
        <vertAlign val="superscript"/>
        <sz val="8"/>
        <color rgb="FF000000"/>
        <rFont val="Arial"/>
        <family val="2"/>
      </rPr>
      <t>(n)</t>
    </r>
  </si>
  <si>
    <r>
      <t xml:space="preserve">Transport </t>
    </r>
    <r>
      <rPr>
        <vertAlign val="superscript"/>
        <sz val="8"/>
        <color rgb="FF000000"/>
        <rFont val="Arial"/>
        <family val="2"/>
      </rPr>
      <t>(o)</t>
    </r>
  </si>
  <si>
    <r>
      <t xml:space="preserve">Education </t>
    </r>
    <r>
      <rPr>
        <vertAlign val="superscript"/>
        <sz val="8"/>
        <color rgb="FF000000"/>
        <rFont val="Arial"/>
        <family val="2"/>
      </rPr>
      <t>(p)</t>
    </r>
  </si>
  <si>
    <r>
      <t xml:space="preserve">DPIRD </t>
    </r>
    <r>
      <rPr>
        <vertAlign val="superscript"/>
        <sz val="8"/>
        <color rgb="FF000000"/>
        <rFont val="Arial"/>
        <family val="2"/>
      </rPr>
      <t>(k)</t>
    </r>
  </si>
  <si>
    <t>(d)     In 2022-23, Synergy returned amounts to the Consolidated Account totalling $13.5 million after completing year-end 2021-22 reconciliations for the operating subsidies received in relation to the Re- and De‑energisation Fee Recovery ($8.7 million), Over the Counter and Paper-Bill Fee Recovery ($2.9 million), Hardship Response ($0.5 million), and a range of other rebates and concessions ($1.4 million).</t>
  </si>
  <si>
    <t>(k)     Department of Primary Industries and Regional Development.</t>
  </si>
  <si>
    <t>(l)      Gaming and Wagering Commission.</t>
  </si>
  <si>
    <r>
      <t xml:space="preserve">(m)    Includes service appropriations authorised under the </t>
    </r>
    <r>
      <rPr>
        <i/>
        <sz val="7"/>
        <color rgb="FF000000"/>
        <rFont val="Arial"/>
        <family val="2"/>
      </rPr>
      <t>Salaries and Allowances Act 1975.</t>
    </r>
  </si>
  <si>
    <t>(n)     Department of Training and Workforce Development.</t>
  </si>
  <si>
    <t>(o)     Department of Transport.</t>
  </si>
  <si>
    <t>(p)     Department of Education.</t>
  </si>
  <si>
    <t>(q)     Includes some projects in response to Ex-Tropical Cyclone Ellie which remain subject to ongoing funding negotiations with the Commonwealth.</t>
  </si>
  <si>
    <r>
      <t>(b)</t>
    </r>
    <r>
      <rPr>
        <sz val="7"/>
        <color rgb="FF000000"/>
        <rFont val="Times New Roman"/>
        <family val="1"/>
      </rPr>
      <t xml:space="preserve">     </t>
    </r>
    <r>
      <rPr>
        <sz val="7"/>
        <color rgb="FF000000"/>
        <rFont val="Arial"/>
        <family val="2"/>
      </rPr>
      <t>Consumes 4,721 kWh of electricity per year, based on the current average consumption level for a household. Electricity charges shown in 2023‑24 have been estimated using the 2022‑23 average consumption to isolate the price increase.</t>
    </r>
  </si>
  <si>
    <r>
      <t>(c)</t>
    </r>
    <r>
      <rPr>
        <sz val="7"/>
        <color theme="1"/>
        <rFont val="Times New Roman"/>
        <family val="1"/>
      </rPr>
      <t xml:space="preserve">     </t>
    </r>
    <r>
      <rPr>
        <sz val="7"/>
        <color theme="1"/>
        <rFont val="Arial"/>
        <family val="2"/>
      </rPr>
      <t>Reflects the Government’s decision to deliver relief to households in the form of a $400 Household Electricity Credit to be applied on each residential electricity customer’s bill in 2022-23 and 2023-24.</t>
    </r>
  </si>
  <si>
    <r>
      <t>(d)</t>
    </r>
    <r>
      <rPr>
        <sz val="7"/>
        <color rgb="FF000000"/>
        <rFont val="Times New Roman"/>
        <family val="1"/>
      </rPr>
      <t xml:space="preserve">     </t>
    </r>
    <r>
      <rPr>
        <sz val="7"/>
        <color rgb="FF000000"/>
        <rFont val="Arial"/>
        <family val="2"/>
      </rPr>
      <t>Consumes 230 kL of water per year.</t>
    </r>
  </si>
  <si>
    <r>
      <t>(j)</t>
    </r>
    <r>
      <rPr>
        <sz val="7"/>
        <color rgb="FF000000"/>
        <rFont val="Times New Roman"/>
        <family val="1"/>
      </rPr>
      <t xml:space="preserve">      </t>
    </r>
    <r>
      <rPr>
        <sz val="7"/>
        <color rgb="FF000000"/>
        <rFont val="Arial"/>
        <family val="2"/>
      </rPr>
      <t>Stamp duty in 2023-24 has been estimated using 2022-23 insurance premiums to isolate the price impact.</t>
    </r>
  </si>
  <si>
    <t>Household Expenditure ($)</t>
  </si>
  <si>
    <r>
      <t xml:space="preserve">REPRESENTATIVE HOUSEHOLD EXPENDITURE INCREASES </t>
    </r>
    <r>
      <rPr>
        <b/>
        <vertAlign val="superscript"/>
        <sz val="10"/>
        <color theme="1"/>
        <rFont val="Arial"/>
        <family val="2"/>
      </rPr>
      <t>(a)</t>
    </r>
  </si>
  <si>
    <t>Household Electricity Credit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</si>
</sst>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quot;$&quot;#,##0.00;[Red]\-&quot;$&quot;#,##0.00"/>
    <numFmt numFmtId="165" formatCode="_-* #,##0.00_-;\-* #,##0.00_-;_-* &quot;-&quot;??_-;_-@_-"/>
    <numFmt numFmtId="166" formatCode="#,##0.0"/>
    <numFmt numFmtId="167" formatCode="0.0"/>
    <numFmt numFmtId="168" formatCode="_-* #,##0_-;\-* #,##0_-;_-* &quot;-&quot;??_-;_-@_-"/>
    <numFmt numFmtId="169" formatCode="0.000"/>
    <numFmt numFmtId="170" formatCode="_-* #,##0.0_-;\-* #,##0.0_-;_-* &quot;-&quot;??_-;_-@_-"/>
    <numFmt numFmtId="171" formatCode="_-* #,##0.0_-;\-* #,##0.0_-;_-* &quot;-&quot;?_-;_-@_-"/>
    <numFmt numFmtId="172" formatCode="#,##0.000"/>
    <numFmt numFmtId="173" formatCode="_-* #,##0.00000_-;\-* #,##0.00000_-;_-* &quot;-&quot;??_-;_-@_-"/>
    <numFmt numFmtId="174" formatCode="#,##0_ ;\-#,##0\ "/>
    <numFmt numFmtId="175" formatCode="#,##0.0_ ;\-#,##0.0\ "/>
    <numFmt numFmtId="176" formatCode="_-* #,##0.000_-;\-* #,##0.000_-;_-* &quot;-&quot;??_-;_-@_-"/>
    <numFmt numFmtId="177" formatCode="#,##0.0;\(#,##0.0\)"/>
    <numFmt numFmtId="178" formatCode="#,##0.0;\(#,##0.00\)"/>
    <numFmt numFmtId="179" formatCode="#,##0.000_ ;\-#,##0.000\ "/>
  </numFmts>
  <fonts count="53">
    <font>
      <sz val="11"/>
      <color theme="1"/>
      <name val="Arial"/>
      <family val="2"/>
    </font>
    <font>
      <sz val="11"/>
      <color theme="1"/>
      <name val="Calibri"/>
      <family val="2"/>
      <scheme val="minor"/>
    </font>
    <font>
      <sz val="10"/>
      <color theme="1"/>
      <name val="Arial"/>
      <family val="2"/>
    </font>
    <font>
      <sz val="10"/>
      <color theme="1"/>
      <name val="Arial"/>
      <family val="2"/>
    </font>
    <font>
      <sz val="7"/>
      <color rgb="FF000000"/>
      <name val="Arial"/>
      <family val="2"/>
    </font>
    <font>
      <sz val="7"/>
      <color theme="1"/>
      <name val="Arial"/>
      <family val="2"/>
    </font>
    <font>
      <sz val="7"/>
      <color theme="1"/>
      <name val="Times New Roman"/>
      <family val="1"/>
    </font>
    <font>
      <sz val="11"/>
      <color rgb="FF000000"/>
      <name val="Times New Roman"/>
      <family val="1"/>
    </font>
    <font>
      <b/>
      <sz val="8"/>
      <color rgb="FF000000"/>
      <name val="Arial"/>
      <family val="2"/>
    </font>
    <font>
      <b/>
      <vertAlign val="superscript"/>
      <sz val="8"/>
      <color rgb="FF000000"/>
      <name val="Arial"/>
      <family val="2"/>
    </font>
    <font>
      <sz val="8"/>
      <color rgb="FF000000"/>
      <name val="Arial"/>
      <family val="2"/>
    </font>
    <font>
      <i/>
      <sz val="8"/>
      <color rgb="FF000000"/>
      <name val="Arial"/>
      <family val="2"/>
    </font>
    <font>
      <sz val="10"/>
      <color theme="1"/>
      <name val="Arial"/>
      <family val="2"/>
    </font>
    <font>
      <vertAlign val="superscript"/>
      <sz val="10"/>
      <color theme="1"/>
      <name val="Arial"/>
      <family val="2"/>
    </font>
    <font>
      <b/>
      <sz val="10"/>
      <color rgb="FF000000"/>
      <name val="Arial"/>
      <family val="2"/>
    </font>
    <font>
      <vertAlign val="superscript"/>
      <sz val="8"/>
      <color rgb="FF000000"/>
      <name val="Arial"/>
      <family val="2"/>
    </font>
    <font>
      <sz val="11"/>
      <name val="Arial"/>
      <family val="2"/>
    </font>
    <font>
      <sz val="8"/>
      <name val="Arial"/>
      <family val="2"/>
    </font>
    <font>
      <b/>
      <sz val="10"/>
      <name val="Arial"/>
      <family val="2"/>
    </font>
    <font>
      <vertAlign val="superscript"/>
      <sz val="8"/>
      <name val="Arial"/>
      <family val="2"/>
    </font>
    <font>
      <i/>
      <vertAlign val="superscript"/>
      <sz val="8"/>
      <color rgb="FF000000"/>
      <name val="Arial"/>
      <family val="2"/>
    </font>
    <font>
      <i/>
      <sz val="10"/>
      <color theme="1"/>
      <name val="Arial"/>
      <family val="2"/>
    </font>
    <font>
      <sz val="8"/>
      <color theme="1"/>
      <name val="Arial"/>
      <family val="2"/>
    </font>
    <font>
      <i/>
      <sz val="8"/>
      <color theme="1"/>
      <name val="Arial"/>
      <family val="2"/>
    </font>
    <font>
      <sz val="10"/>
      <name val="Book Antiqua"/>
      <family val="1"/>
    </font>
    <font>
      <b/>
      <sz val="8"/>
      <name val="Arial"/>
      <family val="2"/>
    </font>
    <font>
      <b/>
      <sz val="8"/>
      <color theme="1"/>
      <name val="Arial"/>
      <family val="2"/>
    </font>
    <font>
      <b/>
      <sz val="18"/>
      <color indexed="48"/>
      <name val="Tahoma"/>
      <family val="2"/>
    </font>
    <font>
      <sz val="8"/>
      <name val="Tahoma"/>
      <family val="2"/>
    </font>
    <font>
      <b/>
      <sz val="10"/>
      <color indexed="48"/>
      <name val="Tahoma"/>
      <family val="2"/>
    </font>
    <font>
      <sz val="8"/>
      <color rgb="FFFF0000"/>
      <name val="Arial"/>
      <family val="2"/>
    </font>
    <font>
      <sz val="11"/>
      <color theme="1"/>
      <name val="Arial"/>
      <family val="2"/>
    </font>
    <font>
      <i/>
      <sz val="8"/>
      <color rgb="FFFF0000"/>
      <name val="Arial"/>
      <family val="2"/>
    </font>
    <font>
      <b/>
      <i/>
      <sz val="8"/>
      <color rgb="FFFF0000"/>
      <name val="Arial"/>
      <family val="2"/>
    </font>
    <font>
      <b/>
      <sz val="10"/>
      <color theme="1"/>
      <name val="Arial"/>
      <family val="2"/>
    </font>
    <font>
      <b/>
      <sz val="11"/>
      <color theme="1"/>
      <name val="Arial"/>
      <family val="2"/>
    </font>
    <font>
      <b/>
      <sz val="12"/>
      <color rgb="FF000000"/>
      <name val="Arial"/>
      <family val="2"/>
    </font>
    <font>
      <b/>
      <vertAlign val="superscript"/>
      <sz val="8"/>
      <name val="Arial"/>
      <family val="2"/>
    </font>
    <font>
      <sz val="10"/>
      <name val="Book Antiqua"/>
      <family val="1"/>
    </font>
    <font>
      <sz val="7"/>
      <name val="Arial"/>
      <family val="2"/>
    </font>
    <font>
      <u/>
      <sz val="11"/>
      <color theme="10"/>
      <name val="Calibri"/>
      <family val="2"/>
      <scheme val="minor"/>
    </font>
    <font>
      <i/>
      <sz val="8"/>
      <name val="Arial"/>
      <family val="2"/>
    </font>
    <font>
      <sz val="7"/>
      <color rgb="FF000000"/>
      <name val="Times New Roman"/>
      <family val="1"/>
    </font>
    <font>
      <sz val="7"/>
      <color rgb="FF000000"/>
      <name val="Arial"/>
      <family val="2"/>
      <charset val="1"/>
    </font>
    <font>
      <sz val="11"/>
      <color rgb="FF000000"/>
      <name val="Arial"/>
      <family val="2"/>
    </font>
    <font>
      <b/>
      <sz val="10"/>
      <color rgb="FFFF0000"/>
      <name val="Arial"/>
      <family val="2"/>
    </font>
    <font>
      <b/>
      <vertAlign val="superscript"/>
      <sz val="10"/>
      <color theme="1"/>
      <name val="Arial"/>
      <family val="2"/>
    </font>
    <font>
      <i/>
      <sz val="7"/>
      <color rgb="FF000000"/>
      <name val="Arial"/>
      <family val="2"/>
    </font>
    <font>
      <b/>
      <sz val="8"/>
      <color rgb="FFFF0000"/>
      <name val="Arial"/>
      <family val="2"/>
    </font>
    <font>
      <sz val="7"/>
      <name val="Times New Roman"/>
      <family val="1"/>
    </font>
    <font>
      <vertAlign val="superscript"/>
      <sz val="8"/>
      <color theme="1"/>
      <name val="Arial"/>
      <family val="2"/>
    </font>
    <font>
      <b/>
      <i/>
      <sz val="8"/>
      <name val="Arial"/>
      <family val="2"/>
    </font>
    <font>
      <b/>
      <vertAlign val="superscript"/>
      <sz val="10"/>
      <color rgb="FF000000"/>
      <name val="Arial"/>
      <family val="2"/>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s>
  <borders count="10">
    <border>
      <left/>
      <right/>
      <top/>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7">
    <xf numFmtId="0" fontId="0" fillId="0" borderId="0"/>
    <xf numFmtId="0" fontId="17" fillId="0" borderId="0"/>
    <xf numFmtId="9" fontId="24" fillId="0" borderId="0" applyFont="0" applyFill="0" applyBorder="0" applyAlignment="0" applyProtection="0"/>
    <xf numFmtId="0" fontId="24" fillId="0" borderId="0"/>
    <xf numFmtId="0" fontId="24" fillId="0" borderId="0"/>
    <xf numFmtId="0" fontId="17" fillId="0" borderId="0"/>
    <xf numFmtId="0" fontId="24" fillId="0" borderId="0"/>
    <xf numFmtId="0" fontId="17" fillId="0" borderId="0"/>
    <xf numFmtId="0" fontId="17" fillId="0" borderId="0"/>
    <xf numFmtId="0" fontId="17" fillId="0" borderId="0"/>
    <xf numFmtId="0" fontId="24" fillId="0" borderId="0"/>
    <xf numFmtId="0" fontId="24" fillId="0" borderId="0"/>
    <xf numFmtId="0" fontId="17" fillId="0" borderId="0"/>
    <xf numFmtId="0" fontId="17" fillId="0" borderId="0"/>
    <xf numFmtId="0" fontId="17" fillId="0" borderId="0"/>
    <xf numFmtId="0" fontId="17" fillId="0" borderId="0"/>
    <xf numFmtId="0" fontId="1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68" fontId="27" fillId="0" borderId="0">
      <alignment horizontal="left" vertical="center"/>
    </xf>
    <xf numFmtId="0" fontId="28" fillId="0" borderId="0"/>
    <xf numFmtId="168" fontId="29" fillId="0" borderId="0">
      <alignment horizontal="left" vertical="center"/>
    </xf>
    <xf numFmtId="165" fontId="31" fillId="0" borderId="0" applyFont="0" applyFill="0" applyBorder="0" applyAlignment="0" applyProtection="0"/>
    <xf numFmtId="165" fontId="24" fillId="0" borderId="0" applyFont="0" applyFill="0" applyBorder="0" applyAlignment="0" applyProtection="0"/>
    <xf numFmtId="0" fontId="3" fillId="0" borderId="0"/>
    <xf numFmtId="0" fontId="38" fillId="0" borderId="0"/>
    <xf numFmtId="0" fontId="24" fillId="0" borderId="0"/>
    <xf numFmtId="0" fontId="40" fillId="0" borderId="0" applyNumberFormat="0" applyFill="0" applyBorder="0" applyAlignment="0" applyProtection="0"/>
    <xf numFmtId="0" fontId="1" fillId="0" borderId="0"/>
    <xf numFmtId="0" fontId="1" fillId="0" borderId="0"/>
  </cellStyleXfs>
  <cellXfs count="315">
    <xf numFmtId="0" fontId="0" fillId="0" borderId="0" xfId="0"/>
    <xf numFmtId="0" fontId="7" fillId="0" borderId="0" xfId="0" applyFont="1" applyAlignment="1">
      <alignment horizontal="justify"/>
    </xf>
    <xf numFmtId="0" fontId="8" fillId="0" borderId="0" xfId="0" applyFont="1" applyAlignment="1">
      <alignment wrapText="1"/>
    </xf>
    <xf numFmtId="0" fontId="11" fillId="0" borderId="0" xfId="0" applyFont="1" applyAlignment="1">
      <alignment wrapText="1"/>
    </xf>
    <xf numFmtId="0" fontId="10" fillId="0" borderId="0" xfId="0" applyFont="1"/>
    <xf numFmtId="0" fontId="10" fillId="0" borderId="0" xfId="0" applyFont="1" applyAlignment="1">
      <alignment horizontal="right"/>
    </xf>
    <xf numFmtId="0" fontId="10" fillId="0" borderId="0" xfId="0" applyFont="1" applyAlignment="1">
      <alignment vertical="top" wrapText="1"/>
    </xf>
    <xf numFmtId="0" fontId="10" fillId="0" borderId="0" xfId="0" applyFont="1" applyAlignment="1">
      <alignment wrapText="1"/>
    </xf>
    <xf numFmtId="0" fontId="10" fillId="0" borderId="0" xfId="0" applyFont="1" applyAlignment="1">
      <alignment horizontal="right" wrapText="1"/>
    </xf>
    <xf numFmtId="0" fontId="10" fillId="0" borderId="0" xfId="0" applyFont="1" applyAlignment="1">
      <alignment horizontal="right" vertical="top" wrapText="1"/>
    </xf>
    <xf numFmtId="0" fontId="16" fillId="0" borderId="0" xfId="0" applyFont="1"/>
    <xf numFmtId="0" fontId="17" fillId="0" borderId="0" xfId="0" applyFont="1" applyAlignment="1">
      <alignment horizontal="right"/>
    </xf>
    <xf numFmtId="0" fontId="12" fillId="0" borderId="0" xfId="0" applyFont="1"/>
    <xf numFmtId="0" fontId="22" fillId="0" borderId="0" xfId="0" applyFont="1"/>
    <xf numFmtId="0" fontId="22" fillId="0" borderId="0" xfId="0" applyFont="1" applyAlignment="1">
      <alignment horizontal="right"/>
    </xf>
    <xf numFmtId="166" fontId="22" fillId="0" borderId="0" xfId="0" applyNumberFormat="1" applyFont="1" applyAlignment="1">
      <alignment horizontal="right"/>
    </xf>
    <xf numFmtId="166" fontId="23" fillId="0" borderId="0" xfId="0" applyNumberFormat="1" applyFont="1" applyAlignment="1">
      <alignment horizontal="right"/>
    </xf>
    <xf numFmtId="0" fontId="0" fillId="0" borderId="0" xfId="0" applyAlignment="1">
      <alignment horizontal="left" wrapText="1"/>
    </xf>
    <xf numFmtId="0" fontId="23" fillId="0" borderId="0" xfId="0" applyFont="1"/>
    <xf numFmtId="0" fontId="14" fillId="0" borderId="2" xfId="0" applyFont="1" applyBorder="1" applyAlignment="1">
      <alignment horizontal="center"/>
    </xf>
    <xf numFmtId="0" fontId="17" fillId="0" borderId="0" xfId="0" applyFont="1" applyAlignment="1">
      <alignment horizontal="right" wrapText="1"/>
    </xf>
    <xf numFmtId="0" fontId="25" fillId="0" borderId="2" xfId="0" applyFont="1" applyBorder="1" applyAlignment="1">
      <alignment horizontal="center"/>
    </xf>
    <xf numFmtId="164" fontId="10" fillId="0" borderId="0" xfId="0" applyNumberFormat="1" applyFont="1" applyAlignment="1">
      <alignment horizontal="right" vertical="top" wrapText="1"/>
    </xf>
    <xf numFmtId="0" fontId="10" fillId="0" borderId="0" xfId="0" applyFont="1" applyAlignment="1">
      <alignment horizontal="left" vertical="top" wrapText="1" indent="1"/>
    </xf>
    <xf numFmtId="0" fontId="11" fillId="0" borderId="0" xfId="0" applyFont="1" applyAlignment="1">
      <alignment horizontal="left" vertical="top" wrapText="1" indent="1"/>
    </xf>
    <xf numFmtId="0" fontId="11" fillId="0" borderId="0" xfId="0" applyFont="1" applyAlignment="1">
      <alignment vertical="top" wrapText="1"/>
    </xf>
    <xf numFmtId="0" fontId="8" fillId="0" borderId="0" xfId="0" applyFont="1" applyAlignment="1">
      <alignment vertical="top" wrapText="1"/>
    </xf>
    <xf numFmtId="0" fontId="26" fillId="0" borderId="0" xfId="0" applyFont="1"/>
    <xf numFmtId="0" fontId="22" fillId="0" borderId="0" xfId="0" applyFont="1" applyAlignment="1">
      <alignment horizontal="right" wrapText="1"/>
    </xf>
    <xf numFmtId="0" fontId="22" fillId="5" borderId="0" xfId="0" applyFont="1" applyFill="1" applyAlignment="1">
      <alignment horizontal="right" wrapText="1"/>
    </xf>
    <xf numFmtId="166" fontId="22" fillId="5" borderId="0" xfId="0" applyNumberFormat="1" applyFont="1" applyFill="1" applyAlignment="1">
      <alignment horizontal="right"/>
    </xf>
    <xf numFmtId="0" fontId="10" fillId="5" borderId="0" xfId="0" applyFont="1" applyFill="1" applyAlignment="1">
      <alignment horizontal="right" vertical="top" wrapText="1"/>
    </xf>
    <xf numFmtId="0" fontId="10" fillId="5" borderId="0" xfId="0" applyFont="1" applyFill="1" applyAlignment="1">
      <alignment horizontal="right" wrapText="1"/>
    </xf>
    <xf numFmtId="2" fontId="10" fillId="5" borderId="0" xfId="0" applyNumberFormat="1" applyFont="1" applyFill="1" applyAlignment="1">
      <alignment horizontal="right" wrapText="1"/>
    </xf>
    <xf numFmtId="0" fontId="10" fillId="5" borderId="0" xfId="0" applyFont="1" applyFill="1" applyAlignment="1">
      <alignment horizontal="right"/>
    </xf>
    <xf numFmtId="0" fontId="17" fillId="5" borderId="0" xfId="0" applyFont="1" applyFill="1" applyAlignment="1">
      <alignment horizontal="right" wrapText="1"/>
    </xf>
    <xf numFmtId="164" fontId="10" fillId="5" borderId="0" xfId="0" applyNumberFormat="1" applyFont="1" applyFill="1" applyAlignment="1">
      <alignment horizontal="right" vertical="top" wrapText="1"/>
    </xf>
    <xf numFmtId="0" fontId="10" fillId="0" borderId="0" xfId="0" applyFont="1" applyAlignment="1">
      <alignment horizontal="left" wrapText="1" indent="1"/>
    </xf>
    <xf numFmtId="0" fontId="10" fillId="3" borderId="0" xfId="0" applyFont="1" applyFill="1" applyAlignment="1">
      <alignment horizontal="right"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170" fontId="10" fillId="0" borderId="0" xfId="29" applyNumberFormat="1" applyFont="1" applyBorder="1" applyAlignment="1">
      <alignment horizontal="right" vertical="top" wrapText="1"/>
    </xf>
    <xf numFmtId="0" fontId="0" fillId="0" borderId="0" xfId="0" applyAlignment="1">
      <alignment horizontal="left" vertical="top"/>
    </xf>
    <xf numFmtId="0" fontId="14" fillId="0" borderId="0" xfId="0" applyFont="1" applyAlignment="1">
      <alignment horizontal="center"/>
    </xf>
    <xf numFmtId="166" fontId="32" fillId="0" borderId="0" xfId="0" applyNumberFormat="1" applyFont="1" applyAlignment="1">
      <alignment horizontal="right"/>
    </xf>
    <xf numFmtId="166" fontId="26" fillId="0" borderId="0" xfId="0" applyNumberFormat="1" applyFont="1" applyAlignment="1">
      <alignment horizontal="right"/>
    </xf>
    <xf numFmtId="0" fontId="17" fillId="0" borderId="0" xfId="0" applyFont="1" applyAlignment="1">
      <alignment vertical="top" wrapText="1"/>
    </xf>
    <xf numFmtId="0" fontId="0" fillId="0" borderId="0" xfId="0" applyAlignment="1">
      <alignment horizontal="right"/>
    </xf>
    <xf numFmtId="167" fontId="0" fillId="0" borderId="0" xfId="0" applyNumberFormat="1"/>
    <xf numFmtId="170" fontId="0" fillId="0" borderId="0" xfId="29" applyNumberFormat="1" applyFont="1"/>
    <xf numFmtId="0" fontId="35" fillId="0" borderId="0" xfId="0" applyFont="1"/>
    <xf numFmtId="171" fontId="32" fillId="0" borderId="0" xfId="0" applyNumberFormat="1" applyFont="1"/>
    <xf numFmtId="0" fontId="32" fillId="0" borderId="0" xfId="0" applyFont="1"/>
    <xf numFmtId="168" fontId="0" fillId="0" borderId="0" xfId="29" applyNumberFormat="1" applyFont="1"/>
    <xf numFmtId="173" fontId="0" fillId="0" borderId="0" xfId="0" applyNumberFormat="1"/>
    <xf numFmtId="0" fontId="17" fillId="0" borderId="0" xfId="0" applyFont="1" applyAlignment="1">
      <alignment horizontal="left" wrapText="1" indent="1"/>
    </xf>
    <xf numFmtId="0" fontId="22" fillId="3" borderId="0" xfId="0" applyFont="1" applyFill="1" applyAlignment="1">
      <alignment horizontal="right"/>
    </xf>
    <xf numFmtId="0" fontId="22" fillId="3" borderId="0" xfId="0" applyFont="1" applyFill="1"/>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10" fillId="0" borderId="0" xfId="0" applyFont="1" applyAlignment="1">
      <alignment horizontal="left" wrapText="1"/>
    </xf>
    <xf numFmtId="0" fontId="8" fillId="0" borderId="0" xfId="0" applyFont="1" applyAlignment="1">
      <alignment horizontal="left" vertical="top" wrapText="1"/>
    </xf>
    <xf numFmtId="0" fontId="8" fillId="0" borderId="0" xfId="0" applyFont="1" applyAlignment="1">
      <alignment horizontal="left" vertical="top" wrapText="1" indent="1"/>
    </xf>
    <xf numFmtId="0" fontId="17" fillId="0" borderId="0" xfId="0" applyFont="1" applyAlignment="1">
      <alignment horizontal="right" vertical="top" wrapText="1"/>
    </xf>
    <xf numFmtId="0" fontId="17" fillId="5" borderId="0" xfId="0" applyFont="1" applyFill="1" applyAlignment="1">
      <alignment horizontal="right" vertical="top" wrapText="1"/>
    </xf>
    <xf numFmtId="0" fontId="5" fillId="0" borderId="0" xfId="0" applyFont="1" applyAlignment="1">
      <alignment vertical="top" wrapText="1"/>
    </xf>
    <xf numFmtId="0" fontId="17" fillId="4" borderId="0" xfId="0" applyFont="1" applyFill="1" applyAlignment="1">
      <alignment horizontal="left" wrapText="1" indent="1"/>
    </xf>
    <xf numFmtId="0" fontId="25" fillId="0" borderId="0" xfId="0" applyFont="1" applyAlignment="1">
      <alignment vertical="center" wrapText="1"/>
    </xf>
    <xf numFmtId="0" fontId="22" fillId="3" borderId="0" xfId="0" applyFont="1" applyFill="1" applyAlignment="1">
      <alignment horizontal="right" wrapText="1"/>
    </xf>
    <xf numFmtId="0" fontId="25" fillId="0" borderId="0" xfId="0" applyFont="1" applyAlignment="1">
      <alignment horizontal="left" vertical="top" wrapText="1"/>
    </xf>
    <xf numFmtId="0" fontId="26" fillId="0" borderId="0" xfId="0" applyFont="1" applyAlignment="1">
      <alignment horizontal="right"/>
    </xf>
    <xf numFmtId="167" fontId="22" fillId="0" borderId="0" xfId="29" applyNumberFormat="1" applyFont="1" applyAlignment="1">
      <alignment horizontal="right"/>
    </xf>
    <xf numFmtId="167" fontId="23" fillId="0" borderId="1" xfId="29" applyNumberFormat="1" applyFont="1" applyBorder="1" applyAlignment="1">
      <alignment horizontal="right"/>
    </xf>
    <xf numFmtId="167" fontId="23" fillId="5" borderId="1" xfId="29" applyNumberFormat="1" applyFont="1" applyFill="1" applyBorder="1" applyAlignment="1">
      <alignment horizontal="right"/>
    </xf>
    <xf numFmtId="167" fontId="22" fillId="0" borderId="0" xfId="0" applyNumberFormat="1" applyFont="1" applyAlignment="1">
      <alignment horizontal="right"/>
    </xf>
    <xf numFmtId="167" fontId="22" fillId="5" borderId="0" xfId="0" applyNumberFormat="1" applyFont="1" applyFill="1" applyAlignment="1">
      <alignment horizontal="right"/>
    </xf>
    <xf numFmtId="167" fontId="23" fillId="0" borderId="0" xfId="0" applyNumberFormat="1" applyFont="1" applyAlignment="1">
      <alignment horizontal="right"/>
    </xf>
    <xf numFmtId="167" fontId="23" fillId="5" borderId="0" xfId="0" applyNumberFormat="1" applyFont="1" applyFill="1" applyAlignment="1">
      <alignment horizontal="right"/>
    </xf>
    <xf numFmtId="167" fontId="22" fillId="0" borderId="0" xfId="0" applyNumberFormat="1" applyFont="1" applyAlignment="1">
      <alignment horizontal="right" wrapText="1"/>
    </xf>
    <xf numFmtId="167" fontId="23" fillId="0" borderId="1" xfId="0" applyNumberFormat="1" applyFont="1" applyBorder="1" applyAlignment="1">
      <alignment horizontal="right"/>
    </xf>
    <xf numFmtId="167" fontId="23" fillId="5" borderId="1" xfId="0" applyNumberFormat="1" applyFont="1" applyFill="1" applyBorder="1" applyAlignment="1">
      <alignment horizontal="right"/>
    </xf>
    <xf numFmtId="167" fontId="22" fillId="5" borderId="0" xfId="0" applyNumberFormat="1" applyFont="1" applyFill="1" applyAlignment="1">
      <alignment horizontal="right" wrapText="1"/>
    </xf>
    <xf numFmtId="167" fontId="26" fillId="0" borderId="0" xfId="0" applyNumberFormat="1" applyFont="1" applyAlignment="1">
      <alignment horizontal="right"/>
    </xf>
    <xf numFmtId="167" fontId="26" fillId="5" borderId="0" xfId="0" applyNumberFormat="1" applyFont="1" applyFill="1" applyAlignment="1">
      <alignment horizontal="right"/>
    </xf>
    <xf numFmtId="0" fontId="17" fillId="0" borderId="0" xfId="0" applyFont="1" applyAlignment="1">
      <alignment horizontal="right" vertical="center" wrapText="1"/>
    </xf>
    <xf numFmtId="0" fontId="8" fillId="0" borderId="0" xfId="0" applyFont="1" applyAlignment="1">
      <alignment horizontal="center" vertical="top" wrapText="1"/>
    </xf>
    <xf numFmtId="0" fontId="8" fillId="0" borderId="0" xfId="0" applyFont="1" applyAlignment="1">
      <alignment horizontal="right" vertical="top" wrapText="1"/>
    </xf>
    <xf numFmtId="2" fontId="10" fillId="0" borderId="0" xfId="0" applyNumberFormat="1" applyFont="1" applyAlignment="1">
      <alignment horizontal="right" wrapText="1"/>
    </xf>
    <xf numFmtId="0" fontId="8" fillId="0" borderId="0" xfId="0" applyFont="1" applyAlignment="1">
      <alignment horizontal="center" wrapText="1"/>
    </xf>
    <xf numFmtId="0" fontId="8" fillId="0" borderId="0" xfId="0" applyFont="1" applyAlignment="1">
      <alignment horizontal="right" wrapText="1"/>
    </xf>
    <xf numFmtId="0" fontId="10" fillId="0" borderId="0" xfId="0" applyFont="1" applyAlignment="1">
      <alignment horizontal="center" wrapText="1"/>
    </xf>
    <xf numFmtId="0" fontId="4" fillId="0" borderId="0" xfId="0" applyFont="1" applyAlignment="1">
      <alignment horizontal="left" vertical="top"/>
    </xf>
    <xf numFmtId="166" fontId="22" fillId="0" borderId="0" xfId="29" applyNumberFormat="1" applyFont="1" applyFill="1" applyAlignment="1">
      <alignment horizontal="right"/>
    </xf>
    <xf numFmtId="166" fontId="23" fillId="0" borderId="0" xfId="29" applyNumberFormat="1" applyFont="1" applyFill="1" applyAlignment="1">
      <alignment horizontal="right"/>
    </xf>
    <xf numFmtId="165" fontId="22" fillId="0" borderId="0" xfId="29" applyFont="1" applyFill="1" applyAlignment="1">
      <alignment horizontal="right"/>
    </xf>
    <xf numFmtId="166" fontId="22" fillId="6" borderId="0" xfId="29" applyNumberFormat="1" applyFont="1" applyFill="1" applyAlignment="1">
      <alignment horizontal="right"/>
    </xf>
    <xf numFmtId="166" fontId="23" fillId="6" borderId="0" xfId="29" applyNumberFormat="1" applyFont="1" applyFill="1" applyAlignment="1">
      <alignment horizontal="right"/>
    </xf>
    <xf numFmtId="165" fontId="22" fillId="6" borderId="0" xfId="29" applyFont="1" applyFill="1" applyAlignment="1">
      <alignment horizontal="right"/>
    </xf>
    <xf numFmtId="170" fontId="10" fillId="0" borderId="0" xfId="29" applyNumberFormat="1" applyFont="1" applyFill="1" applyBorder="1" applyAlignment="1">
      <alignment horizontal="right" vertical="top" wrapText="1"/>
    </xf>
    <xf numFmtId="0" fontId="5" fillId="0" borderId="0" xfId="0" applyFont="1" applyAlignment="1">
      <alignment vertical="top"/>
    </xf>
    <xf numFmtId="0" fontId="10" fillId="0" borderId="3" xfId="0" applyFont="1" applyBorder="1" applyAlignment="1">
      <alignment horizontal="right" vertical="top" wrapText="1"/>
    </xf>
    <xf numFmtId="0" fontId="8" fillId="0" borderId="3" xfId="0" applyFont="1" applyBorder="1" applyAlignment="1">
      <alignment horizontal="right" vertical="top" wrapText="1"/>
    </xf>
    <xf numFmtId="0" fontId="26" fillId="0" borderId="0" xfId="0" applyFont="1" applyAlignment="1">
      <alignment horizontal="right" wrapText="1"/>
    </xf>
    <xf numFmtId="0" fontId="5" fillId="0" borderId="0" xfId="0" applyFont="1"/>
    <xf numFmtId="166" fontId="23" fillId="2" borderId="0" xfId="29" applyNumberFormat="1" applyFont="1" applyFill="1" applyAlignment="1">
      <alignment horizontal="right"/>
    </xf>
    <xf numFmtId="0" fontId="10" fillId="6" borderId="0" xfId="0" applyFont="1" applyFill="1" applyAlignment="1">
      <alignment horizontal="right" wrapText="1"/>
    </xf>
    <xf numFmtId="0" fontId="39" fillId="0" borderId="0" xfId="0" applyFont="1" applyAlignment="1">
      <alignment vertical="top"/>
    </xf>
    <xf numFmtId="0" fontId="41" fillId="0" borderId="0" xfId="0" applyFont="1" applyAlignment="1">
      <alignment horizontal="left" wrapText="1" indent="1"/>
    </xf>
    <xf numFmtId="0" fontId="2" fillId="0" borderId="0" xfId="0" applyFont="1"/>
    <xf numFmtId="0" fontId="4" fillId="0" borderId="0" xfId="0" applyFont="1" applyAlignment="1">
      <alignment horizontal="justify" vertical="center"/>
    </xf>
    <xf numFmtId="0" fontId="22" fillId="0" borderId="0" xfId="0" applyFont="1" applyAlignment="1">
      <alignment horizontal="right" vertical="center" wrapText="1"/>
    </xf>
    <xf numFmtId="0" fontId="10" fillId="0" borderId="2" xfId="0" applyFont="1" applyBorder="1" applyAlignment="1">
      <alignment vertical="top" wrapText="1"/>
    </xf>
    <xf numFmtId="166" fontId="22" fillId="0" borderId="2" xfId="0" applyNumberFormat="1" applyFont="1" applyBorder="1" applyAlignment="1">
      <alignment horizontal="right"/>
    </xf>
    <xf numFmtId="0" fontId="2" fillId="0" borderId="0" xfId="0" applyFont="1" applyAlignment="1">
      <alignment horizontal="center"/>
    </xf>
    <xf numFmtId="0" fontId="2" fillId="0" borderId="2" xfId="0" applyFont="1" applyBorder="1" applyAlignment="1">
      <alignment horizontal="center"/>
    </xf>
    <xf numFmtId="167" fontId="22" fillId="5" borderId="1" xfId="29" applyNumberFormat="1" applyFont="1" applyFill="1" applyBorder="1" applyAlignment="1">
      <alignment horizontal="right"/>
    </xf>
    <xf numFmtId="0" fontId="10" fillId="0" borderId="0" xfId="0" applyFont="1" applyAlignment="1">
      <alignment horizontal="right" vertical="center" wrapText="1"/>
    </xf>
    <xf numFmtId="0" fontId="11" fillId="0" borderId="0" xfId="0" applyFont="1" applyAlignment="1">
      <alignment horizontal="right" vertical="center" wrapText="1"/>
    </xf>
    <xf numFmtId="4" fontId="10" fillId="0" borderId="0" xfId="0" applyNumberFormat="1" applyFont="1" applyAlignment="1">
      <alignment horizontal="right" vertical="center" wrapText="1"/>
    </xf>
    <xf numFmtId="4" fontId="11" fillId="0" borderId="0" xfId="0" applyNumberFormat="1" applyFont="1" applyAlignment="1">
      <alignment horizontal="right" vertical="center" wrapText="1"/>
    </xf>
    <xf numFmtId="167" fontId="10" fillId="0" borderId="0" xfId="0" applyNumberFormat="1" applyFont="1" applyAlignment="1">
      <alignment horizontal="right" wrapText="1"/>
    </xf>
    <xf numFmtId="167" fontId="10" fillId="5" borderId="0" xfId="0" applyNumberFormat="1" applyFont="1" applyFill="1" applyAlignment="1">
      <alignment horizontal="right" wrapText="1"/>
    </xf>
    <xf numFmtId="4" fontId="10" fillId="5" borderId="0" xfId="0" applyNumberFormat="1" applyFont="1" applyFill="1" applyAlignment="1">
      <alignment horizontal="right" vertical="center" wrapText="1"/>
    </xf>
    <xf numFmtId="4" fontId="11" fillId="5" borderId="0" xfId="0" applyNumberFormat="1" applyFont="1" applyFill="1" applyAlignment="1">
      <alignment horizontal="right" vertical="center" wrapText="1"/>
    </xf>
    <xf numFmtId="0" fontId="10" fillId="5" borderId="0" xfId="0" applyFont="1" applyFill="1" applyAlignment="1">
      <alignment horizontal="right" vertical="center" wrapText="1"/>
    </xf>
    <xf numFmtId="0" fontId="11" fillId="5" borderId="0" xfId="0" applyFont="1" applyFill="1" applyAlignment="1">
      <alignment horizontal="right" vertical="center" wrapText="1"/>
    </xf>
    <xf numFmtId="174" fontId="10" fillId="0" borderId="0" xfId="29" applyNumberFormat="1" applyFont="1" applyFill="1" applyBorder="1" applyAlignment="1">
      <alignment horizontal="right" wrapText="1"/>
    </xf>
    <xf numFmtId="0" fontId="43" fillId="0" borderId="0" xfId="0" applyFont="1"/>
    <xf numFmtId="0" fontId="44" fillId="0" borderId="0" xfId="0" applyFont="1"/>
    <xf numFmtId="175" fontId="10" fillId="0" borderId="0" xfId="29" applyNumberFormat="1" applyFont="1" applyAlignment="1">
      <alignment horizontal="right" wrapText="1"/>
    </xf>
    <xf numFmtId="175" fontId="22" fillId="3" borderId="0" xfId="0" applyNumberFormat="1" applyFont="1" applyFill="1" applyAlignment="1">
      <alignment horizontal="right"/>
    </xf>
    <xf numFmtId="175" fontId="8" fillId="0" borderId="0" xfId="29" applyNumberFormat="1" applyFont="1" applyAlignment="1">
      <alignment horizontal="right" wrapText="1"/>
    </xf>
    <xf numFmtId="175" fontId="8" fillId="0" borderId="0" xfId="29" applyNumberFormat="1" applyFont="1" applyFill="1" applyAlignment="1">
      <alignment horizontal="right" wrapText="1"/>
    </xf>
    <xf numFmtId="175" fontId="8" fillId="3" borderId="0" xfId="29" applyNumberFormat="1" applyFont="1" applyFill="1" applyAlignment="1">
      <alignment horizontal="right" wrapText="1"/>
    </xf>
    <xf numFmtId="175" fontId="8" fillId="0" borderId="0" xfId="29" applyNumberFormat="1" applyFont="1" applyFill="1" applyBorder="1" applyAlignment="1">
      <alignment horizontal="right" wrapText="1"/>
    </xf>
    <xf numFmtId="0" fontId="45" fillId="0" borderId="0" xfId="0" applyFont="1"/>
    <xf numFmtId="166" fontId="22" fillId="2" borderId="0" xfId="29" applyNumberFormat="1" applyFont="1" applyFill="1" applyAlignment="1">
      <alignment horizontal="right"/>
    </xf>
    <xf numFmtId="0" fontId="0" fillId="2" borderId="0" xfId="0" applyFill="1"/>
    <xf numFmtId="0" fontId="0" fillId="2" borderId="0" xfId="0" applyFill="1" applyAlignment="1">
      <alignment horizontal="right"/>
    </xf>
    <xf numFmtId="0" fontId="2" fillId="2" borderId="0" xfId="0" applyFont="1" applyFill="1" applyAlignment="1">
      <alignment horizontal="right"/>
    </xf>
    <xf numFmtId="0" fontId="26" fillId="2" borderId="0" xfId="0" applyFont="1" applyFill="1" applyAlignment="1">
      <alignment horizontal="center" wrapText="1"/>
    </xf>
    <xf numFmtId="0" fontId="26" fillId="2" borderId="0" xfId="0" applyFont="1" applyFill="1" applyAlignment="1">
      <alignment horizontal="right"/>
    </xf>
    <xf numFmtId="0" fontId="26" fillId="3" borderId="0" xfId="0" applyFont="1" applyFill="1" applyAlignment="1">
      <alignment horizontal="right"/>
    </xf>
    <xf numFmtId="0" fontId="2" fillId="2" borderId="0" xfId="0" applyFont="1" applyFill="1"/>
    <xf numFmtId="0" fontId="22" fillId="2" borderId="0" xfId="0" applyFont="1" applyFill="1"/>
    <xf numFmtId="0" fontId="26" fillId="2" borderId="0" xfId="0" applyFont="1" applyFill="1" applyAlignment="1">
      <alignment horizontal="right" wrapText="1"/>
    </xf>
    <xf numFmtId="0" fontId="26" fillId="3" borderId="0" xfId="0" applyFont="1" applyFill="1" applyAlignment="1">
      <alignment horizontal="right" wrapText="1"/>
    </xf>
    <xf numFmtId="0" fontId="8" fillId="2" borderId="0" xfId="0" applyFont="1" applyFill="1" applyAlignment="1">
      <alignment horizontal="left" vertical="top" wrapText="1"/>
    </xf>
    <xf numFmtId="0" fontId="22" fillId="2" borderId="0" xfId="0" applyFont="1" applyFill="1" applyAlignment="1">
      <alignment horizontal="center" wrapText="1"/>
    </xf>
    <xf numFmtId="0" fontId="22" fillId="2" borderId="0" xfId="0" applyFont="1" applyFill="1" applyAlignment="1">
      <alignment horizontal="right"/>
    </xf>
    <xf numFmtId="0" fontId="8" fillId="2" borderId="0" xfId="0" applyFont="1" applyFill="1" applyAlignment="1">
      <alignment vertical="top" wrapText="1"/>
    </xf>
    <xf numFmtId="0" fontId="11" fillId="2" borderId="0" xfId="0" applyFont="1" applyFill="1" applyAlignment="1">
      <alignment vertical="top" wrapText="1"/>
    </xf>
    <xf numFmtId="0" fontId="10" fillId="2" borderId="0" xfId="0" applyFont="1" applyFill="1" applyAlignment="1">
      <alignment vertical="top" wrapText="1"/>
    </xf>
    <xf numFmtId="166" fontId="22" fillId="2" borderId="0" xfId="0" applyNumberFormat="1" applyFont="1" applyFill="1" applyAlignment="1">
      <alignment horizontal="right"/>
    </xf>
    <xf numFmtId="166" fontId="17" fillId="3" borderId="0" xfId="0" applyNumberFormat="1" applyFont="1" applyFill="1" applyAlignment="1">
      <alignment horizontal="right"/>
    </xf>
    <xf numFmtId="166" fontId="17" fillId="2" borderId="0" xfId="0" applyNumberFormat="1" applyFont="1" applyFill="1" applyAlignment="1">
      <alignment horizontal="right"/>
    </xf>
    <xf numFmtId="0" fontId="10" fillId="2" borderId="0" xfId="0" applyFont="1" applyFill="1" applyAlignment="1">
      <alignment horizontal="left" vertical="center" wrapText="1"/>
    </xf>
    <xf numFmtId="166" fontId="22" fillId="3" borderId="0" xfId="0" applyNumberFormat="1" applyFont="1" applyFill="1" applyAlignment="1">
      <alignment horizontal="right"/>
    </xf>
    <xf numFmtId="0" fontId="17" fillId="2" borderId="0" xfId="0" applyFont="1" applyFill="1" applyAlignment="1">
      <alignment horizontal="left" vertical="center" wrapText="1"/>
    </xf>
    <xf numFmtId="167" fontId="22" fillId="2" borderId="0" xfId="0" applyNumberFormat="1" applyFont="1" applyFill="1" applyAlignment="1">
      <alignment horizontal="right"/>
    </xf>
    <xf numFmtId="167" fontId="22" fillId="3" borderId="0" xfId="0" applyNumberFormat="1" applyFont="1" applyFill="1" applyAlignment="1">
      <alignment horizontal="right"/>
    </xf>
    <xf numFmtId="166" fontId="2" fillId="2" borderId="0" xfId="0" applyNumberFormat="1" applyFont="1" applyFill="1"/>
    <xf numFmtId="166" fontId="23" fillId="2" borderId="1" xfId="0" applyNumberFormat="1" applyFont="1" applyFill="1" applyBorder="1" applyAlignment="1">
      <alignment horizontal="right"/>
    </xf>
    <xf numFmtId="166" fontId="23" fillId="3" borderId="1" xfId="0" applyNumberFormat="1" applyFont="1" applyFill="1" applyBorder="1" applyAlignment="1">
      <alignment horizontal="right"/>
    </xf>
    <xf numFmtId="172" fontId="22" fillId="2" borderId="0" xfId="0" applyNumberFormat="1" applyFont="1" applyFill="1" applyAlignment="1">
      <alignment horizontal="right"/>
    </xf>
    <xf numFmtId="172" fontId="22" fillId="3" borderId="0" xfId="0" applyNumberFormat="1" applyFont="1" applyFill="1" applyAlignment="1">
      <alignment horizontal="right"/>
    </xf>
    <xf numFmtId="0" fontId="17" fillId="2" borderId="0" xfId="0" applyFont="1" applyFill="1" applyAlignment="1">
      <alignment vertical="top" wrapText="1"/>
    </xf>
    <xf numFmtId="49" fontId="2" fillId="2" borderId="0" xfId="0" applyNumberFormat="1" applyFont="1" applyFill="1"/>
    <xf numFmtId="0" fontId="8" fillId="2" borderId="0" xfId="0" applyFont="1" applyFill="1" applyAlignment="1">
      <alignment horizontal="justify"/>
    </xf>
    <xf numFmtId="166" fontId="23" fillId="3" borderId="0" xfId="0" applyNumberFormat="1" applyFont="1" applyFill="1" applyAlignment="1">
      <alignment horizontal="right"/>
    </xf>
    <xf numFmtId="166" fontId="21" fillId="2" borderId="0" xfId="0" applyNumberFormat="1" applyFont="1" applyFill="1"/>
    <xf numFmtId="0" fontId="25" fillId="2" borderId="0" xfId="0" applyFont="1" applyFill="1" applyAlignment="1">
      <alignment vertical="top" wrapText="1"/>
    </xf>
    <xf numFmtId="166" fontId="23" fillId="2" borderId="0" xfId="0" applyNumberFormat="1" applyFont="1" applyFill="1" applyAlignment="1">
      <alignment horizontal="right"/>
    </xf>
    <xf numFmtId="0" fontId="10" fillId="2" borderId="0" xfId="0" applyFont="1" applyFill="1" applyAlignment="1">
      <alignment horizontal="right" wrapText="1"/>
    </xf>
    <xf numFmtId="166" fontId="33" fillId="2" borderId="0" xfId="0" applyNumberFormat="1" applyFont="1" applyFill="1" applyAlignment="1">
      <alignment horizontal="right"/>
    </xf>
    <xf numFmtId="166" fontId="33" fillId="3" borderId="0" xfId="0" applyNumberFormat="1" applyFont="1" applyFill="1" applyAlignment="1">
      <alignment horizontal="right"/>
    </xf>
    <xf numFmtId="0" fontId="10" fillId="2" borderId="0" xfId="0" applyFont="1" applyFill="1" applyAlignment="1">
      <alignment horizontal="center" wrapText="1"/>
    </xf>
    <xf numFmtId="0" fontId="10" fillId="3" borderId="0" xfId="0" applyFont="1" applyFill="1" applyAlignment="1">
      <alignment horizontal="right" wrapText="1"/>
    </xf>
    <xf numFmtId="0" fontId="41" fillId="2" borderId="0" xfId="0" applyFont="1" applyFill="1" applyAlignment="1">
      <alignment vertical="top" wrapText="1"/>
    </xf>
    <xf numFmtId="166" fontId="30" fillId="2" borderId="0" xfId="0" applyNumberFormat="1" applyFont="1" applyFill="1" applyAlignment="1">
      <alignment horizontal="right"/>
    </xf>
    <xf numFmtId="166" fontId="30" fillId="3" borderId="0" xfId="0" applyNumberFormat="1" applyFont="1" applyFill="1" applyAlignment="1">
      <alignment horizontal="right"/>
    </xf>
    <xf numFmtId="0" fontId="10" fillId="2" borderId="0" xfId="0" applyFont="1" applyFill="1" applyAlignment="1">
      <alignment vertical="center" wrapText="1"/>
    </xf>
    <xf numFmtId="0" fontId="17" fillId="2" borderId="0" xfId="0" applyFont="1" applyFill="1" applyAlignment="1">
      <alignment horizontal="left" vertical="top" wrapText="1"/>
    </xf>
    <xf numFmtId="0" fontId="41" fillId="2" borderId="0" xfId="0" applyFont="1" applyFill="1" applyAlignment="1">
      <alignment horizontal="left" vertical="top" wrapText="1"/>
    </xf>
    <xf numFmtId="0" fontId="17" fillId="2" borderId="0" xfId="0" applyFont="1" applyFill="1" applyAlignment="1">
      <alignment horizontal="left" vertical="top" wrapText="1" indent="1"/>
    </xf>
    <xf numFmtId="172" fontId="23" fillId="2" borderId="0" xfId="0" applyNumberFormat="1" applyFont="1" applyFill="1" applyAlignment="1">
      <alignment horizontal="right"/>
    </xf>
    <xf numFmtId="172" fontId="23" fillId="3" borderId="0" xfId="0" applyNumberFormat="1" applyFont="1" applyFill="1" applyAlignment="1">
      <alignment horizontal="right"/>
    </xf>
    <xf numFmtId="0" fontId="5" fillId="2" borderId="0" xfId="0" applyFont="1" applyFill="1" applyAlignment="1">
      <alignment vertical="top" wrapText="1"/>
    </xf>
    <xf numFmtId="0" fontId="5" fillId="2" borderId="0" xfId="0" applyFont="1" applyFill="1" applyAlignment="1">
      <alignment vertical="top"/>
    </xf>
    <xf numFmtId="0" fontId="4" fillId="2" borderId="0" xfId="0" applyFont="1" applyFill="1"/>
    <xf numFmtId="0" fontId="2" fillId="2" borderId="0" xfId="0" applyFont="1" applyFill="1" applyAlignment="1">
      <alignment horizontal="center" wrapText="1"/>
    </xf>
    <xf numFmtId="0" fontId="34" fillId="2" borderId="0" xfId="0" applyFont="1" applyFill="1" applyAlignment="1">
      <alignment horizontal="left"/>
    </xf>
    <xf numFmtId="0" fontId="5" fillId="2" borderId="0" xfId="0" applyFont="1" applyFill="1" applyAlignment="1">
      <alignment horizontal="left" vertical="center"/>
    </xf>
    <xf numFmtId="0" fontId="26" fillId="2" borderId="0" xfId="0" applyFont="1" applyFill="1" applyAlignment="1">
      <alignment horizontal="left"/>
    </xf>
    <xf numFmtId="166" fontId="30" fillId="0" borderId="0" xfId="29" applyNumberFormat="1" applyFont="1" applyFill="1" applyAlignment="1">
      <alignment horizontal="right"/>
    </xf>
    <xf numFmtId="166" fontId="32" fillId="0" borderId="0" xfId="29" applyNumberFormat="1" applyFont="1" applyFill="1" applyAlignment="1">
      <alignment horizontal="right"/>
    </xf>
    <xf numFmtId="166" fontId="48" fillId="0" borderId="0" xfId="29" applyNumberFormat="1" applyFont="1" applyFill="1" applyAlignment="1">
      <alignment horizontal="right"/>
    </xf>
    <xf numFmtId="179" fontId="0" fillId="0" borderId="0" xfId="0" applyNumberFormat="1"/>
    <xf numFmtId="170" fontId="30" fillId="0" borderId="0" xfId="29" applyNumberFormat="1" applyFont="1" applyFill="1" applyBorder="1" applyAlignment="1">
      <alignment horizontal="right" wrapText="1"/>
    </xf>
    <xf numFmtId="166" fontId="32" fillId="3" borderId="0" xfId="0" applyNumberFormat="1" applyFont="1" applyFill="1" applyAlignment="1">
      <alignment horizontal="right"/>
    </xf>
    <xf numFmtId="166" fontId="22" fillId="6" borderId="0" xfId="0" applyNumberFormat="1" applyFont="1" applyFill="1" applyAlignment="1">
      <alignment horizontal="right"/>
    </xf>
    <xf numFmtId="166" fontId="23" fillId="6" borderId="1" xfId="0" applyNumberFormat="1" applyFont="1" applyFill="1" applyBorder="1" applyAlignment="1">
      <alignment horizontal="right"/>
    </xf>
    <xf numFmtId="166" fontId="41" fillId="2" borderId="1" xfId="0" applyNumberFormat="1" applyFont="1" applyFill="1" applyBorder="1" applyAlignment="1">
      <alignment horizontal="right"/>
    </xf>
    <xf numFmtId="170" fontId="30" fillId="0" borderId="0" xfId="29" applyNumberFormat="1" applyFont="1" applyBorder="1" applyAlignment="1">
      <alignment horizontal="right" wrapText="1"/>
    </xf>
    <xf numFmtId="170" fontId="30" fillId="0" borderId="0" xfId="0" applyNumberFormat="1" applyFont="1" applyAlignment="1">
      <alignment horizontal="right" wrapText="1"/>
    </xf>
    <xf numFmtId="170" fontId="30" fillId="5" borderId="0" xfId="0" applyNumberFormat="1" applyFont="1" applyFill="1" applyAlignment="1">
      <alignment horizontal="right" wrapText="1"/>
    </xf>
    <xf numFmtId="2" fontId="30" fillId="0" borderId="0" xfId="0" applyNumberFormat="1" applyFont="1" applyAlignment="1">
      <alignment horizontal="right" wrapText="1"/>
    </xf>
    <xf numFmtId="2" fontId="30" fillId="5" borderId="0" xfId="0" applyNumberFormat="1" applyFont="1" applyFill="1" applyAlignment="1">
      <alignment horizontal="right" wrapText="1"/>
    </xf>
    <xf numFmtId="0" fontId="30" fillId="0" borderId="0" xfId="0" applyFont="1" applyAlignment="1">
      <alignment horizontal="right" wrapText="1"/>
    </xf>
    <xf numFmtId="0" fontId="30" fillId="5" borderId="0" xfId="0" applyFont="1" applyFill="1" applyAlignment="1">
      <alignment horizontal="right" wrapText="1"/>
    </xf>
    <xf numFmtId="170" fontId="22" fillId="0" borderId="0" xfId="29" applyNumberFormat="1" applyFont="1" applyFill="1" applyAlignment="1">
      <alignment horizontal="right" wrapText="1"/>
    </xf>
    <xf numFmtId="170" fontId="22" fillId="3" borderId="0" xfId="29" applyNumberFormat="1" applyFont="1" applyFill="1" applyAlignment="1">
      <alignment horizontal="right" wrapText="1"/>
    </xf>
    <xf numFmtId="170" fontId="22" fillId="0" borderId="0" xfId="29" applyNumberFormat="1" applyFont="1" applyFill="1" applyBorder="1" applyAlignment="1">
      <alignment horizontal="right" wrapText="1"/>
    </xf>
    <xf numFmtId="170" fontId="26" fillId="0" borderId="0" xfId="29" applyNumberFormat="1" applyFont="1" applyFill="1" applyAlignment="1">
      <alignment horizontal="right" wrapText="1"/>
    </xf>
    <xf numFmtId="170" fontId="26" fillId="0" borderId="0" xfId="29" applyNumberFormat="1" applyFont="1" applyAlignment="1">
      <alignment horizontal="right" wrapText="1"/>
    </xf>
    <xf numFmtId="170" fontId="26" fillId="3" borderId="0" xfId="29" applyNumberFormat="1" applyFont="1" applyFill="1" applyAlignment="1">
      <alignment horizontal="right" wrapText="1"/>
    </xf>
    <xf numFmtId="170" fontId="26" fillId="0" borderId="0" xfId="29" applyNumberFormat="1" applyFont="1" applyFill="1" applyBorder="1" applyAlignment="1">
      <alignment horizontal="right" wrapText="1"/>
    </xf>
    <xf numFmtId="0" fontId="22" fillId="0" borderId="0" xfId="0" applyFont="1" applyAlignment="1">
      <alignment horizontal="left" wrapText="1" indent="1"/>
    </xf>
    <xf numFmtId="4" fontId="22" fillId="0" borderId="0" xfId="0" applyNumberFormat="1" applyFont="1" applyAlignment="1">
      <alignment horizontal="right" vertical="center" wrapText="1"/>
    </xf>
    <xf numFmtId="2" fontId="22" fillId="0" borderId="0" xfId="0" applyNumberFormat="1" applyFont="1" applyAlignment="1">
      <alignment horizontal="right" vertical="center" wrapText="1"/>
    </xf>
    <xf numFmtId="4" fontId="22" fillId="5" borderId="0" xfId="0" applyNumberFormat="1" applyFont="1" applyFill="1" applyAlignment="1">
      <alignment horizontal="right" vertical="center" wrapText="1"/>
    </xf>
    <xf numFmtId="2" fontId="10" fillId="0" borderId="0" xfId="0" applyNumberFormat="1" applyFont="1" applyAlignment="1">
      <alignment horizontal="right" vertical="center" wrapText="1"/>
    </xf>
    <xf numFmtId="4" fontId="26" fillId="0" borderId="0" xfId="0" applyNumberFormat="1" applyFont="1" applyAlignment="1">
      <alignment horizontal="right" vertical="center" wrapText="1"/>
    </xf>
    <xf numFmtId="0" fontId="26" fillId="0" borderId="0" xfId="0" applyFont="1" applyAlignment="1">
      <alignment horizontal="right" vertical="center" wrapText="1"/>
    </xf>
    <xf numFmtId="4" fontId="26" fillId="5" borderId="0" xfId="0" applyNumberFormat="1" applyFont="1" applyFill="1" applyAlignment="1">
      <alignment horizontal="right" vertical="center" wrapText="1"/>
    </xf>
    <xf numFmtId="165" fontId="22" fillId="0" borderId="0" xfId="0" applyNumberFormat="1" applyFont="1" applyAlignment="1">
      <alignment horizontal="right" wrapText="1"/>
    </xf>
    <xf numFmtId="165" fontId="22" fillId="5" borderId="0" xfId="0" applyNumberFormat="1" applyFont="1" applyFill="1" applyAlignment="1">
      <alignment horizontal="right" wrapText="1"/>
    </xf>
    <xf numFmtId="170" fontId="22" fillId="0" borderId="0" xfId="29" applyNumberFormat="1" applyFont="1" applyBorder="1" applyAlignment="1">
      <alignment horizontal="right" wrapText="1"/>
    </xf>
    <xf numFmtId="170" fontId="22" fillId="0" borderId="0" xfId="0" applyNumberFormat="1" applyFont="1" applyAlignment="1">
      <alignment horizontal="right" wrapText="1"/>
    </xf>
    <xf numFmtId="170" fontId="22" fillId="5" borderId="0" xfId="0" applyNumberFormat="1" applyFont="1" applyFill="1" applyAlignment="1">
      <alignment horizontal="right" wrapText="1"/>
    </xf>
    <xf numFmtId="176" fontId="22" fillId="0" borderId="0" xfId="0" applyNumberFormat="1" applyFont="1" applyAlignment="1">
      <alignment horizontal="right" wrapText="1"/>
    </xf>
    <xf numFmtId="169" fontId="22" fillId="5" borderId="0" xfId="0" applyNumberFormat="1" applyFont="1" applyFill="1" applyAlignment="1">
      <alignment horizontal="right" wrapText="1"/>
    </xf>
    <xf numFmtId="170" fontId="22" fillId="0" borderId="0" xfId="29" applyNumberFormat="1" applyFont="1" applyAlignment="1">
      <alignment horizontal="right" wrapText="1"/>
    </xf>
    <xf numFmtId="167" fontId="23" fillId="0" borderId="1" xfId="29" applyNumberFormat="1" applyFont="1" applyFill="1" applyBorder="1" applyAlignment="1">
      <alignment horizontal="right"/>
    </xf>
    <xf numFmtId="0" fontId="5" fillId="0" borderId="0" xfId="0" applyFont="1" applyAlignment="1">
      <alignment horizontal="left" vertical="top" wrapText="1"/>
    </xf>
    <xf numFmtId="0" fontId="17" fillId="2" borderId="0" xfId="0" quotePrefix="1" applyFont="1" applyFill="1" applyAlignment="1">
      <alignment horizontal="right" wrapText="1"/>
    </xf>
    <xf numFmtId="0" fontId="17" fillId="3" borderId="0" xfId="0" quotePrefix="1" applyFont="1" applyFill="1" applyAlignment="1">
      <alignment horizontal="right" wrapText="1"/>
    </xf>
    <xf numFmtId="167" fontId="17" fillId="2" borderId="0" xfId="0" quotePrefix="1" applyNumberFormat="1" applyFont="1" applyFill="1" applyAlignment="1">
      <alignment horizontal="right" wrapText="1"/>
    </xf>
    <xf numFmtId="166" fontId="41" fillId="3" borderId="1" xfId="0" applyNumberFormat="1" applyFont="1" applyFill="1" applyBorder="1" applyAlignment="1">
      <alignment horizontal="right"/>
    </xf>
    <xf numFmtId="0" fontId="4" fillId="0" borderId="0" xfId="0" applyFont="1" applyAlignment="1">
      <alignment vertical="center" wrapText="1"/>
    </xf>
    <xf numFmtId="166" fontId="41" fillId="2" borderId="0" xfId="0" applyNumberFormat="1" applyFont="1" applyFill="1" applyAlignment="1">
      <alignment horizontal="right"/>
    </xf>
    <xf numFmtId="166" fontId="41" fillId="3" borderId="0" xfId="0" applyNumberFormat="1" applyFont="1" applyFill="1" applyAlignment="1">
      <alignment horizontal="right"/>
    </xf>
    <xf numFmtId="2" fontId="10" fillId="5" borderId="0" xfId="0" applyNumberFormat="1" applyFont="1" applyFill="1" applyAlignment="1">
      <alignment horizontal="right" vertical="center" wrapText="1"/>
    </xf>
    <xf numFmtId="178" fontId="22" fillId="5" borderId="0" xfId="29" applyNumberFormat="1" applyFont="1" applyFill="1" applyAlignment="1">
      <alignment horizontal="right"/>
    </xf>
    <xf numFmtId="178" fontId="22" fillId="0" borderId="0" xfId="29" applyNumberFormat="1" applyFont="1" applyFill="1" applyAlignment="1">
      <alignment horizontal="right"/>
    </xf>
    <xf numFmtId="166" fontId="17" fillId="0" borderId="0" xfId="29" applyNumberFormat="1" applyFont="1" applyFill="1" applyAlignment="1">
      <alignment horizontal="right"/>
    </xf>
    <xf numFmtId="165" fontId="17" fillId="0" borderId="0" xfId="29" applyFont="1" applyFill="1" applyAlignment="1">
      <alignment horizontal="right"/>
    </xf>
    <xf numFmtId="166" fontId="17" fillId="6" borderId="0" xfId="29" applyNumberFormat="1" applyFont="1" applyFill="1" applyAlignment="1">
      <alignment horizontal="right"/>
    </xf>
    <xf numFmtId="166" fontId="41" fillId="0" borderId="0" xfId="29" applyNumberFormat="1" applyFont="1" applyFill="1" applyAlignment="1">
      <alignment horizontal="right"/>
    </xf>
    <xf numFmtId="166" fontId="41" fillId="6" borderId="0" xfId="29" applyNumberFormat="1" applyFont="1" applyFill="1" applyAlignment="1">
      <alignment horizontal="right"/>
    </xf>
    <xf numFmtId="177" fontId="41" fillId="0" borderId="0" xfId="29" applyNumberFormat="1" applyFont="1" applyFill="1" applyAlignment="1">
      <alignment horizontal="right"/>
    </xf>
    <xf numFmtId="177" fontId="41" fillId="3" borderId="0" xfId="29" applyNumberFormat="1" applyFont="1" applyFill="1" applyAlignment="1">
      <alignment horizontal="right"/>
    </xf>
    <xf numFmtId="167" fontId="17" fillId="0" borderId="0" xfId="29" applyNumberFormat="1" applyFont="1" applyAlignment="1">
      <alignment horizontal="right"/>
    </xf>
    <xf numFmtId="166" fontId="17" fillId="5" borderId="0" xfId="0" applyNumberFormat="1" applyFont="1" applyFill="1" applyAlignment="1">
      <alignment horizontal="right"/>
    </xf>
    <xf numFmtId="167" fontId="41" fillId="0" borderId="1" xfId="29" applyNumberFormat="1" applyFont="1" applyBorder="1" applyAlignment="1">
      <alignment horizontal="right"/>
    </xf>
    <xf numFmtId="170" fontId="25" fillId="0" borderId="0" xfId="29" applyNumberFormat="1" applyFont="1" applyAlignment="1">
      <alignment horizontal="right"/>
    </xf>
    <xf numFmtId="170" fontId="17" fillId="0" borderId="0" xfId="29" applyNumberFormat="1" applyFont="1" applyAlignment="1">
      <alignment horizontal="right"/>
    </xf>
    <xf numFmtId="170" fontId="17" fillId="5" borderId="0" xfId="29" applyNumberFormat="1" applyFont="1" applyFill="1" applyAlignment="1">
      <alignment horizontal="right"/>
    </xf>
    <xf numFmtId="170" fontId="25" fillId="0" borderId="1" xfId="29" applyNumberFormat="1" applyFont="1" applyBorder="1" applyAlignment="1">
      <alignment horizontal="right"/>
    </xf>
    <xf numFmtId="167" fontId="17" fillId="2" borderId="0" xfId="0" applyNumberFormat="1" applyFont="1" applyFill="1" applyAlignment="1">
      <alignment horizontal="right"/>
    </xf>
    <xf numFmtId="167" fontId="17" fillId="3" borderId="0" xfId="0" applyNumberFormat="1" applyFont="1" applyFill="1" applyAlignment="1">
      <alignment horizontal="right"/>
    </xf>
    <xf numFmtId="166" fontId="25" fillId="0" borderId="0" xfId="29" applyNumberFormat="1" applyFont="1" applyFill="1" applyAlignment="1">
      <alignment horizontal="right"/>
    </xf>
    <xf numFmtId="166" fontId="25" fillId="6" borderId="0" xfId="29" applyNumberFormat="1" applyFont="1" applyFill="1" applyAlignment="1">
      <alignment horizontal="right"/>
    </xf>
    <xf numFmtId="177" fontId="25" fillId="3" borderId="0" xfId="29" applyNumberFormat="1" applyFont="1" applyFill="1" applyAlignment="1">
      <alignment horizontal="right"/>
    </xf>
    <xf numFmtId="166" fontId="25" fillId="0" borderId="0" xfId="29" applyNumberFormat="1" applyFont="1" applyFill="1" applyBorder="1" applyAlignment="1">
      <alignment horizontal="right"/>
    </xf>
    <xf numFmtId="166" fontId="17" fillId="0" borderId="0" xfId="29" applyNumberFormat="1" applyFont="1" applyFill="1" applyBorder="1" applyAlignment="1">
      <alignment horizontal="right"/>
    </xf>
    <xf numFmtId="177" fontId="25" fillId="0" borderId="0" xfId="29" applyNumberFormat="1" applyFont="1" applyFill="1" applyAlignment="1">
      <alignment horizontal="right"/>
    </xf>
    <xf numFmtId="170" fontId="25" fillId="5" borderId="0" xfId="29" applyNumberFormat="1" applyFont="1" applyFill="1" applyAlignment="1">
      <alignment horizontal="right"/>
    </xf>
    <xf numFmtId="170" fontId="25" fillId="5" borderId="1" xfId="29" applyNumberFormat="1" applyFont="1" applyFill="1" applyBorder="1" applyAlignment="1">
      <alignment horizontal="right"/>
    </xf>
    <xf numFmtId="166" fontId="17" fillId="3" borderId="0" xfId="29" applyNumberFormat="1" applyFont="1" applyFill="1" applyAlignment="1">
      <alignment horizontal="right"/>
    </xf>
    <xf numFmtId="166" fontId="17" fillId="2" borderId="0" xfId="29" applyNumberFormat="1" applyFont="1" applyFill="1" applyAlignment="1">
      <alignment horizontal="right"/>
    </xf>
    <xf numFmtId="166" fontId="17" fillId="2" borderId="0" xfId="0" applyNumberFormat="1" applyFont="1" applyFill="1" applyAlignment="1">
      <alignment horizontal="right" vertical="center"/>
    </xf>
    <xf numFmtId="166" fontId="17" fillId="3" borderId="0" xfId="0" applyNumberFormat="1" applyFont="1" applyFill="1" applyAlignment="1">
      <alignment horizontal="right" vertical="center"/>
    </xf>
    <xf numFmtId="167" fontId="17" fillId="2" borderId="0" xfId="0" applyNumberFormat="1" applyFont="1" applyFill="1" applyAlignment="1">
      <alignment horizontal="right" vertical="center"/>
    </xf>
    <xf numFmtId="167" fontId="17" fillId="3" borderId="0" xfId="0" applyNumberFormat="1" applyFont="1" applyFill="1" applyAlignment="1">
      <alignment horizontal="right" vertical="center"/>
    </xf>
    <xf numFmtId="166" fontId="17" fillId="2" borderId="0" xfId="29" applyNumberFormat="1" applyFont="1" applyFill="1" applyBorder="1" applyAlignment="1">
      <alignment horizontal="right" vertical="center"/>
    </xf>
    <xf numFmtId="166" fontId="51" fillId="2" borderId="1" xfId="0" applyNumberFormat="1" applyFont="1" applyFill="1" applyBorder="1" applyAlignment="1">
      <alignment horizontal="right"/>
    </xf>
    <xf numFmtId="166" fontId="51" fillId="3" borderId="1" xfId="0" applyNumberFormat="1" applyFont="1" applyFill="1" applyBorder="1" applyAlignment="1">
      <alignment horizontal="right"/>
    </xf>
    <xf numFmtId="166" fontId="22" fillId="0" borderId="0" xfId="0" applyNumberFormat="1" applyFont="1"/>
    <xf numFmtId="170" fontId="41" fillId="5" borderId="1" xfId="29" applyNumberFormat="1" applyFont="1" applyFill="1" applyBorder="1" applyAlignment="1">
      <alignment horizontal="right"/>
    </xf>
    <xf numFmtId="170" fontId="41" fillId="0" borderId="1" xfId="29" applyNumberFormat="1" applyFont="1" applyBorder="1" applyAlignment="1">
      <alignment horizontal="right"/>
    </xf>
    <xf numFmtId="0" fontId="22" fillId="0" borderId="0" xfId="0" applyFont="1" applyAlignment="1">
      <alignment horizontal="left" indent="2"/>
    </xf>
    <xf numFmtId="3" fontId="22" fillId="0" borderId="0" xfId="0" applyNumberFormat="1" applyFont="1"/>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14" fillId="0" borderId="0" xfId="0" applyFont="1" applyAlignment="1">
      <alignment horizontal="center"/>
    </xf>
    <xf numFmtId="0" fontId="2" fillId="0" borderId="0" xfId="0" applyFont="1" applyAlignment="1">
      <alignment horizont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0" fontId="10" fillId="0" borderId="0" xfId="0" applyFont="1" applyAlignment="1">
      <alignment horizontal="center" vertical="top" wrapText="1"/>
    </xf>
    <xf numFmtId="0" fontId="5" fillId="0" borderId="0" xfId="0" applyFont="1" applyAlignment="1">
      <alignment horizontal="justify" vertical="center"/>
    </xf>
    <xf numFmtId="0" fontId="4" fillId="0" borderId="0" xfId="0" applyFont="1" applyAlignment="1">
      <alignment horizontal="left" wrapText="1"/>
    </xf>
    <xf numFmtId="0" fontId="36" fillId="0" borderId="0" xfId="0" applyFont="1" applyAlignment="1">
      <alignment horizontal="center"/>
    </xf>
    <xf numFmtId="0" fontId="14" fillId="2" borderId="2" xfId="0" applyFont="1" applyFill="1" applyBorder="1" applyAlignment="1">
      <alignment horizontal="center"/>
    </xf>
    <xf numFmtId="0" fontId="8" fillId="2" borderId="0" xfId="0" applyFont="1" applyFill="1" applyAlignment="1">
      <alignment horizontal="left" vertical="top" wrapText="1"/>
    </xf>
    <xf numFmtId="49" fontId="4" fillId="0" borderId="0" xfId="0" applyNumberFormat="1" applyFont="1" applyAlignment="1">
      <alignment vertical="center" wrapText="1"/>
    </xf>
    <xf numFmtId="0" fontId="4" fillId="0" borderId="0" xfId="0" applyFont="1" applyAlignment="1">
      <alignment horizontal="left" vertical="center" wrapText="1"/>
    </xf>
    <xf numFmtId="0" fontId="14"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xf>
    <xf numFmtId="0" fontId="39" fillId="0" borderId="0" xfId="0" applyFont="1" applyAlignment="1">
      <alignment horizontal="left" vertical="center" wrapText="1"/>
    </xf>
    <xf numFmtId="0" fontId="26" fillId="2" borderId="0" xfId="0" applyFont="1" applyFill="1" applyAlignment="1">
      <alignment horizontal="left"/>
    </xf>
    <xf numFmtId="0" fontId="18" fillId="0" borderId="0" xfId="0" applyFont="1" applyAlignment="1">
      <alignment horizontal="center"/>
    </xf>
    <xf numFmtId="0" fontId="5" fillId="0" borderId="0" xfId="0" applyFont="1" applyAlignment="1">
      <alignment horizontal="left"/>
    </xf>
  </cellXfs>
  <cellStyles count="37">
    <cellStyle name="Comma" xfId="29" builtinId="3"/>
    <cellStyle name="Comma 2" xfId="30"/>
    <cellStyle name="Hyperlink 2" xfId="34"/>
    <cellStyle name="Normal" xfId="0" builtinId="0"/>
    <cellStyle name="Normal 2" xfId="1"/>
    <cellStyle name="Normal 2 2" xfId="4"/>
    <cellStyle name="Normal 2 2 2" xfId="5"/>
    <cellStyle name="Normal 2 2 2 2" xfId="6"/>
    <cellStyle name="Normal 2 2 2 2 2" xfId="7"/>
    <cellStyle name="Normal 2 2 2 2 3" xfId="8"/>
    <cellStyle name="Normal 2 2 2 2 4" xfId="9"/>
    <cellStyle name="Normal 2 2 2 3" xfId="10"/>
    <cellStyle name="Normal 2 2 2 4" xfId="11"/>
    <cellStyle name="Normal 2 2 3" xfId="12"/>
    <cellStyle name="Normal 2 2 4" xfId="13"/>
    <cellStyle name="Normal 2 2 5" xfId="14"/>
    <cellStyle name="Normal 2 3" xfId="15"/>
    <cellStyle name="Normal 2 4" xfId="16"/>
    <cellStyle name="Normal 2 4 2" xfId="17"/>
    <cellStyle name="Normal 2 5" xfId="18"/>
    <cellStyle name="Normal 2 6" xfId="19"/>
    <cellStyle name="Normal 3" xfId="3"/>
    <cellStyle name="Normal 3 2" xfId="20"/>
    <cellStyle name="Normal 3 3" xfId="21"/>
    <cellStyle name="Normal 3 4" xfId="22"/>
    <cellStyle name="Normal 3 5" xfId="23"/>
    <cellStyle name="Normal 4" xfId="24"/>
    <cellStyle name="Normal 5" xfId="31"/>
    <cellStyle name="Normal 5 2" xfId="25"/>
    <cellStyle name="Normal 6" xfId="32"/>
    <cellStyle name="Normal 6 2" xfId="33"/>
    <cellStyle name="Normal 7" xfId="35"/>
    <cellStyle name="Normal 8" xfId="36"/>
    <cellStyle name="Percent 2" xfId="2"/>
    <cellStyle name="Style1" xfId="26"/>
    <cellStyle name="Style4" xfId="27"/>
    <cellStyle name="Style8" xfId="28"/>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D9D9D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239</xdr:row>
      <xdr:rowOff>152400</xdr:rowOff>
    </xdr:from>
    <xdr:to>
      <xdr:col>0</xdr:col>
      <xdr:colOff>333375</xdr:colOff>
      <xdr:row>242</xdr:row>
      <xdr:rowOff>114300</xdr:rowOff>
    </xdr:to>
    <xdr:sp macro="" textlink="">
      <xdr:nvSpPr>
        <xdr:cNvPr id="2" name="Text Box 26">
          <a:extLst>
            <a:ext uri="{FF2B5EF4-FFF2-40B4-BE49-F238E27FC236}">
              <a16:creationId xmlns:a16="http://schemas.microsoft.com/office/drawing/2014/main" id="{6523FFD8-B4E5-4C6C-82B5-4AAEFEE1DDA5}"/>
            </a:ext>
          </a:extLst>
        </xdr:cNvPr>
        <xdr:cNvSpPr txBox="1">
          <a:spLocks noChangeArrowheads="1"/>
        </xdr:cNvSpPr>
      </xdr:nvSpPr>
      <xdr:spPr bwMode="auto">
        <a:xfrm>
          <a:off x="0" y="37861875"/>
          <a:ext cx="333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91440" tIns="45720" rIns="91440" bIns="45720" anchor="b" upright="1"/>
        <a:lstStyle/>
        <a:p>
          <a:pPr algn="l" rtl="0">
            <a:defRPr sz="1000"/>
          </a:pPr>
          <a:r>
            <a:rPr lang="en-AU" sz="800" b="0" i="0" u="none" strike="noStrike" baseline="0">
              <a:solidFill>
                <a:srgbClr val="000000"/>
              </a:solidFill>
              <a:latin typeface="Arial"/>
              <a:cs typeface="Arial"/>
            </a:rPr>
            <a:t>307</a:t>
          </a:r>
        </a:p>
      </xdr:txBody>
    </xdr:sp>
    <xdr:clientData/>
  </xdr:twoCellAnchor>
  <xdr:twoCellAnchor>
    <xdr:from>
      <xdr:col>5</xdr:col>
      <xdr:colOff>28575</xdr:colOff>
      <xdr:row>227</xdr:row>
      <xdr:rowOff>19050</xdr:rowOff>
    </xdr:from>
    <xdr:to>
      <xdr:col>5</xdr:col>
      <xdr:colOff>361950</xdr:colOff>
      <xdr:row>235</xdr:row>
      <xdr:rowOff>114300</xdr:rowOff>
    </xdr:to>
    <xdr:sp macro="" textlink="">
      <xdr:nvSpPr>
        <xdr:cNvPr id="3" name="Text Box 25">
          <a:extLst>
            <a:ext uri="{FF2B5EF4-FFF2-40B4-BE49-F238E27FC236}">
              <a16:creationId xmlns:a16="http://schemas.microsoft.com/office/drawing/2014/main" id="{9E11E8DE-3795-459F-9A6D-FFFD7A191D07}"/>
            </a:ext>
          </a:extLst>
        </xdr:cNvPr>
        <xdr:cNvSpPr txBox="1">
          <a:spLocks noChangeArrowheads="1"/>
        </xdr:cNvSpPr>
      </xdr:nvSpPr>
      <xdr:spPr bwMode="auto">
        <a:xfrm>
          <a:off x="8639175" y="35785425"/>
          <a:ext cx="33337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91440" tIns="45720" rIns="91440" bIns="45720" anchor="b" upright="1"/>
        <a:lstStyle/>
        <a:p>
          <a:pPr algn="l" rtl="0">
            <a:defRPr sz="1000"/>
          </a:pPr>
          <a:r>
            <a:rPr lang="en-AU" sz="800" b="0" i="1" u="none" strike="noStrike" baseline="0">
              <a:solidFill>
                <a:srgbClr val="000000"/>
              </a:solidFill>
              <a:latin typeface="Arial"/>
              <a:cs typeface="Arial"/>
            </a:rPr>
            <a:t>Appendix 8</a:t>
          </a:r>
          <a:endParaRPr lang="en-AU" sz="700" b="0" i="0" u="none" strike="noStrike" baseline="0">
            <a:solidFill>
              <a:srgbClr val="000000"/>
            </a:solidFill>
            <a:latin typeface="Arial"/>
            <a:cs typeface="Arial"/>
          </a:endParaRPr>
        </a:p>
        <a:p>
          <a:pPr algn="l" rtl="0">
            <a:defRPr sz="1000"/>
          </a:pPr>
          <a:r>
            <a:rPr lang="en-AU" sz="1100" b="0" i="0" u="none" strike="noStrike" baseline="0">
              <a:solidFill>
                <a:srgbClr val="000000"/>
              </a:solidFill>
              <a:latin typeface="Arial"/>
              <a:cs typeface="Arial"/>
            </a:rPr>
            <a:t> </a:t>
          </a:r>
        </a:p>
      </xdr:txBody>
    </xdr:sp>
    <xdr:clientData/>
  </xdr:twoCellAnchor>
  <xdr:twoCellAnchor>
    <xdr:from>
      <xdr:col>5</xdr:col>
      <xdr:colOff>28575</xdr:colOff>
      <xdr:row>235</xdr:row>
      <xdr:rowOff>19050</xdr:rowOff>
    </xdr:from>
    <xdr:to>
      <xdr:col>5</xdr:col>
      <xdr:colOff>361950</xdr:colOff>
      <xdr:row>243</xdr:row>
      <xdr:rowOff>114300</xdr:rowOff>
    </xdr:to>
    <xdr:sp macro="" textlink="">
      <xdr:nvSpPr>
        <xdr:cNvPr id="21507" name="Text Box 25">
          <a:extLst>
            <a:ext uri="{FF2B5EF4-FFF2-40B4-BE49-F238E27FC236}">
              <a16:creationId xmlns:a16="http://schemas.microsoft.com/office/drawing/2014/main" id="{E470BC91-941B-440E-A653-23C2004212A8}"/>
            </a:ext>
          </a:extLst>
        </xdr:cNvPr>
        <xdr:cNvSpPr txBox="1">
          <a:spLocks noChangeArrowheads="1"/>
        </xdr:cNvSpPr>
      </xdr:nvSpPr>
      <xdr:spPr bwMode="auto">
        <a:xfrm>
          <a:off x="8639175" y="36756975"/>
          <a:ext cx="33337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91440" tIns="45720" rIns="91440" bIns="45720" anchor="b" upright="1"/>
        <a:lstStyle/>
        <a:p>
          <a:pPr algn="l" rtl="0">
            <a:defRPr sz="1000"/>
          </a:pPr>
          <a:r>
            <a:rPr lang="en-AU" sz="800" b="0" i="1" u="none" strike="noStrike" baseline="0">
              <a:solidFill>
                <a:srgbClr val="000000"/>
              </a:solidFill>
              <a:latin typeface="Arial"/>
              <a:cs typeface="Arial"/>
            </a:rPr>
            <a:t>Appendix 8</a:t>
          </a:r>
          <a:endParaRPr lang="en-AU" sz="700" b="0" i="0" u="none" strike="noStrike" baseline="0">
            <a:solidFill>
              <a:srgbClr val="000000"/>
            </a:solidFill>
            <a:latin typeface="Arial"/>
            <a:cs typeface="Arial"/>
          </a:endParaRPr>
        </a:p>
        <a:p>
          <a:pPr algn="l" rtl="0">
            <a:defRPr sz="1000"/>
          </a:pPr>
          <a:r>
            <a:rPr lang="en-AU" sz="1100" b="0" i="0" u="none" strike="noStrike" baseline="0">
              <a:solidFill>
                <a:srgbClr val="000000"/>
              </a:solidFill>
              <a:latin typeface="Arial"/>
              <a:cs typeface="Arial"/>
            </a:rPr>
            <a:t> </a:t>
          </a:r>
        </a:p>
      </xdr:txBody>
    </xdr:sp>
    <xdr:clientData/>
  </xdr:twoCellAnchor>
  <xdr:twoCellAnchor>
    <xdr:from>
      <xdr:col>5</xdr:col>
      <xdr:colOff>28575</xdr:colOff>
      <xdr:row>235</xdr:row>
      <xdr:rowOff>19050</xdr:rowOff>
    </xdr:from>
    <xdr:to>
      <xdr:col>5</xdr:col>
      <xdr:colOff>361950</xdr:colOff>
      <xdr:row>243</xdr:row>
      <xdr:rowOff>114300</xdr:rowOff>
    </xdr:to>
    <xdr:sp macro="" textlink="">
      <xdr:nvSpPr>
        <xdr:cNvPr id="21508" name="Text Box 25">
          <a:extLst>
            <a:ext uri="{FF2B5EF4-FFF2-40B4-BE49-F238E27FC236}">
              <a16:creationId xmlns:a16="http://schemas.microsoft.com/office/drawing/2014/main" id="{758E9222-5287-437F-8C49-BC69B2BAFC7A}"/>
            </a:ext>
          </a:extLst>
        </xdr:cNvPr>
        <xdr:cNvSpPr txBox="1">
          <a:spLocks noChangeArrowheads="1"/>
        </xdr:cNvSpPr>
      </xdr:nvSpPr>
      <xdr:spPr bwMode="auto">
        <a:xfrm>
          <a:off x="8639175" y="36756975"/>
          <a:ext cx="33337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91440" tIns="45720" rIns="91440" bIns="45720" anchor="b" upright="1"/>
        <a:lstStyle/>
        <a:p>
          <a:pPr algn="l" rtl="0">
            <a:defRPr sz="1000"/>
          </a:pPr>
          <a:r>
            <a:rPr lang="en-AU" sz="800" b="0" i="1" u="none" strike="noStrike" baseline="0">
              <a:solidFill>
                <a:srgbClr val="000000"/>
              </a:solidFill>
              <a:latin typeface="Arial"/>
              <a:cs typeface="Arial"/>
            </a:rPr>
            <a:t>Appendix 8</a:t>
          </a:r>
          <a:endParaRPr lang="en-AU" sz="700" b="0" i="0" u="none" strike="noStrike" baseline="0">
            <a:solidFill>
              <a:srgbClr val="000000"/>
            </a:solidFill>
            <a:latin typeface="Arial"/>
            <a:cs typeface="Arial"/>
          </a:endParaRPr>
        </a:p>
        <a:p>
          <a:pPr algn="l" rtl="0">
            <a:defRPr sz="1000"/>
          </a:pPr>
          <a:r>
            <a:rPr lang="en-AU" sz="1100" b="0" i="0"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168519</xdr:colOff>
      <xdr:row>3</xdr:row>
      <xdr:rowOff>131884</xdr:rowOff>
    </xdr:from>
    <xdr:to>
      <xdr:col>11</xdr:col>
      <xdr:colOff>310356</xdr:colOff>
      <xdr:row>22</xdr:row>
      <xdr:rowOff>117231</xdr:rowOff>
    </xdr:to>
    <xdr:pic>
      <xdr:nvPicPr>
        <xdr:cNvPr id="3" name="Picture 2">
          <a:extLst>
            <a:ext uri="{FF2B5EF4-FFF2-40B4-BE49-F238E27FC236}">
              <a16:creationId xmlns:a16="http://schemas.microsoft.com/office/drawing/2014/main" id="{3209303E-81C5-DC17-AEB0-6F52A557F8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19" y="637442"/>
          <a:ext cx="7043799" cy="3069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easurywa-my.sharepoint.com/personal/ashley_musgrave_treasury_wa_gov_au/Documents/Appendix%208%20Tables%202022-23%20BP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Tracker"/>
      <sheetName val="Sheet3"/>
      <sheetName val="Commentary Tracker"/>
      <sheetName val="8.1"/>
      <sheetName val="8.2"/>
      <sheetName val="8.3"/>
      <sheetName val="8.4"/>
      <sheetName val="8.5"/>
      <sheetName val="8.6"/>
      <sheetName val="8.7"/>
      <sheetName val="8.8"/>
      <sheetName val="8.9"/>
      <sheetName val="8.10"/>
      <sheetName val="Figure 8.1"/>
      <sheetName val="SF DATA&gt;&gt;"/>
      <sheetName val="Current TER &amp; Divs"/>
      <sheetName val="Current Op Sub"/>
    </sheetNames>
    <sheetDataSet>
      <sheetData sheetId="0">
        <row r="2">
          <cell r="AS2" t="str">
            <v xml:space="preserve"> </v>
          </cell>
        </row>
        <row r="3">
          <cell r="AS3" t="str">
            <v>Yes</v>
          </cell>
        </row>
        <row r="4">
          <cell r="AS4" t="str">
            <v>Agg</v>
          </cell>
        </row>
        <row r="5">
          <cell r="AS5"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09"/>
  <sheetViews>
    <sheetView workbookViewId="0"/>
  </sheetViews>
  <sheetFormatPr defaultRowHeight="14.25"/>
  <cols>
    <col min="1" max="1" width="2.625" customWidth="1"/>
    <col min="2" max="2" width="16.25" customWidth="1"/>
    <col min="3" max="3" width="13.25" customWidth="1"/>
  </cols>
  <sheetData>
    <row r="3" spans="2:10" ht="15">
      <c r="B3" s="50" t="s">
        <v>14</v>
      </c>
    </row>
    <row r="4" spans="2:10">
      <c r="B4" s="284" t="s">
        <v>15</v>
      </c>
      <c r="C4" s="285"/>
      <c r="D4" s="285"/>
      <c r="E4" s="285"/>
      <c r="F4" s="285"/>
      <c r="G4" s="285"/>
      <c r="H4" s="285"/>
      <c r="I4" s="285"/>
      <c r="J4" s="286"/>
    </row>
    <row r="5" spans="2:10">
      <c r="B5" s="287"/>
      <c r="C5" s="288"/>
      <c r="D5" s="288"/>
      <c r="E5" s="288"/>
      <c r="F5" s="288"/>
      <c r="G5" s="288"/>
      <c r="H5" s="288"/>
      <c r="I5" s="288"/>
      <c r="J5" s="289"/>
    </row>
    <row r="6" spans="2:10">
      <c r="B6" s="287"/>
      <c r="C6" s="288"/>
      <c r="D6" s="288"/>
      <c r="E6" s="288"/>
      <c r="F6" s="288"/>
      <c r="G6" s="288"/>
      <c r="H6" s="288"/>
      <c r="I6" s="288"/>
      <c r="J6" s="289"/>
    </row>
    <row r="7" spans="2:10">
      <c r="B7" s="287"/>
      <c r="C7" s="288"/>
      <c r="D7" s="288"/>
      <c r="E7" s="288"/>
      <c r="F7" s="288"/>
      <c r="G7" s="288"/>
      <c r="H7" s="288"/>
      <c r="I7" s="288"/>
      <c r="J7" s="289"/>
    </row>
    <row r="8" spans="2:10">
      <c r="B8" s="290"/>
      <c r="C8" s="291"/>
      <c r="D8" s="291"/>
      <c r="E8" s="291"/>
      <c r="F8" s="291"/>
      <c r="G8" s="291"/>
      <c r="H8" s="291"/>
      <c r="I8" s="291"/>
      <c r="J8" s="292"/>
    </row>
    <row r="10" spans="2:10">
      <c r="C10" s="47" t="s">
        <v>16</v>
      </c>
      <c r="D10" s="49">
        <f>'Table 8.1'!D47</f>
        <v>-1331.463</v>
      </c>
      <c r="E10" t="s">
        <v>17</v>
      </c>
      <c r="F10" s="51">
        <f>((D11*1000)-(D12*1000))-D10</f>
        <v>0</v>
      </c>
      <c r="G10" s="52" t="str">
        <f>IF(F10=0,"chksm","NO")</f>
        <v>chksm</v>
      </c>
    </row>
    <row r="11" spans="2:10">
      <c r="C11" s="47" t="s">
        <v>18</v>
      </c>
      <c r="D11" s="49">
        <f>'Table 8.1'!D40/1000</f>
        <v>2.208024</v>
      </c>
      <c r="E11" t="s">
        <v>19</v>
      </c>
    </row>
    <row r="12" spans="2:10">
      <c r="C12" s="47" t="s">
        <v>20</v>
      </c>
      <c r="D12" s="49">
        <f>'Table 8.1'!D44/1000</f>
        <v>3.5394870000000003</v>
      </c>
      <c r="E12" t="s">
        <v>19</v>
      </c>
      <c r="I12" s="54"/>
    </row>
    <row r="13" spans="2:10">
      <c r="C13" s="47" t="s">
        <v>21</v>
      </c>
      <c r="D13" s="48" t="e">
        <f>'Table 8.1'!#REF!*100</f>
        <v>#REF!</v>
      </c>
      <c r="E13" t="s">
        <v>22</v>
      </c>
    </row>
    <row r="14" spans="2:10">
      <c r="C14" s="47"/>
    </row>
    <row r="15" spans="2:10">
      <c r="C15" s="47"/>
    </row>
    <row r="16" spans="2:10" ht="15">
      <c r="B16" s="50" t="s">
        <v>23</v>
      </c>
      <c r="C16" s="47"/>
    </row>
    <row r="17" spans="2:10">
      <c r="B17" s="284" t="s">
        <v>24</v>
      </c>
      <c r="C17" s="285"/>
      <c r="D17" s="285"/>
      <c r="E17" s="285"/>
      <c r="F17" s="285"/>
      <c r="G17" s="285"/>
      <c r="H17" s="285"/>
      <c r="I17" s="285"/>
      <c r="J17" s="286"/>
    </row>
    <row r="18" spans="2:10">
      <c r="B18" s="287"/>
      <c r="C18" s="288"/>
      <c r="D18" s="288"/>
      <c r="E18" s="288"/>
      <c r="F18" s="288"/>
      <c r="G18" s="288"/>
      <c r="H18" s="288"/>
      <c r="I18" s="288"/>
      <c r="J18" s="289"/>
    </row>
    <row r="19" spans="2:10">
      <c r="B19" s="287"/>
      <c r="C19" s="288"/>
      <c r="D19" s="288"/>
      <c r="E19" s="288"/>
      <c r="F19" s="288"/>
      <c r="G19" s="288"/>
      <c r="H19" s="288"/>
      <c r="I19" s="288"/>
      <c r="J19" s="289"/>
    </row>
    <row r="20" spans="2:10">
      <c r="B20" s="287"/>
      <c r="C20" s="288"/>
      <c r="D20" s="288"/>
      <c r="E20" s="288"/>
      <c r="F20" s="288"/>
      <c r="G20" s="288"/>
      <c r="H20" s="288"/>
      <c r="I20" s="288"/>
      <c r="J20" s="289"/>
    </row>
    <row r="21" spans="2:10">
      <c r="B21" s="287"/>
      <c r="C21" s="288"/>
      <c r="D21" s="288"/>
      <c r="E21" s="288"/>
      <c r="F21" s="288"/>
      <c r="G21" s="288"/>
      <c r="H21" s="288"/>
      <c r="I21" s="288"/>
      <c r="J21" s="289"/>
    </row>
    <row r="22" spans="2:10">
      <c r="B22" s="287"/>
      <c r="C22" s="288"/>
      <c r="D22" s="288"/>
      <c r="E22" s="288"/>
      <c r="F22" s="288"/>
      <c r="G22" s="288"/>
      <c r="H22" s="288"/>
      <c r="I22" s="288"/>
      <c r="J22" s="289"/>
    </row>
    <row r="23" spans="2:10">
      <c r="B23" s="290"/>
      <c r="C23" s="291"/>
      <c r="D23" s="291"/>
      <c r="E23" s="291"/>
      <c r="F23" s="291"/>
      <c r="G23" s="291"/>
      <c r="H23" s="291"/>
      <c r="I23" s="291"/>
      <c r="J23" s="292"/>
    </row>
    <row r="25" spans="2:10">
      <c r="C25" s="47" t="s">
        <v>25</v>
      </c>
      <c r="D25" s="49">
        <f>'Table 8.1'!D40/1000</f>
        <v>2.208024</v>
      </c>
      <c r="E25" t="s">
        <v>19</v>
      </c>
      <c r="F25" s="51">
        <f>(D25*1000)-(D26*1000)-SUM(D27:D28)</f>
        <v>0</v>
      </c>
      <c r="G25" s="52" t="str">
        <f>IF(F25=0,"chksm","NO")</f>
        <v>chksm</v>
      </c>
    </row>
    <row r="26" spans="2:10">
      <c r="C26" s="47" t="s">
        <v>26</v>
      </c>
      <c r="D26" s="49">
        <f>'Table 8.1'!D41/1000</f>
        <v>1.423133</v>
      </c>
      <c r="E26" t="s">
        <v>19</v>
      </c>
    </row>
    <row r="27" spans="2:10">
      <c r="C27" s="47" t="s">
        <v>27</v>
      </c>
      <c r="D27" s="53">
        <f>'Table 8.1'!D42</f>
        <v>757.67</v>
      </c>
      <c r="E27" t="s">
        <v>17</v>
      </c>
    </row>
    <row r="28" spans="2:10">
      <c r="C28" s="47" t="s">
        <v>28</v>
      </c>
      <c r="D28" s="53">
        <f>'Table 8.1'!D43</f>
        <v>27.221</v>
      </c>
      <c r="E28" t="s">
        <v>17</v>
      </c>
    </row>
    <row r="29" spans="2:10">
      <c r="C29" s="47"/>
      <c r="D29" s="49"/>
    </row>
    <row r="30" spans="2:10">
      <c r="C30" s="47" t="s">
        <v>29</v>
      </c>
      <c r="D30" s="53" t="e">
        <f>'Table 8.1'!#REF!</f>
        <v>#REF!</v>
      </c>
      <c r="E30" t="s">
        <v>17</v>
      </c>
    </row>
    <row r="31" spans="2:10">
      <c r="C31" s="47" t="s">
        <v>21</v>
      </c>
      <c r="D31" s="48" t="e">
        <f>'Table 8.1'!#REF!*100</f>
        <v>#REF!</v>
      </c>
      <c r="E31" t="s">
        <v>22</v>
      </c>
    </row>
    <row r="32" spans="2:10">
      <c r="C32" s="47"/>
    </row>
    <row r="33" spans="2:10">
      <c r="C33" s="47"/>
    </row>
    <row r="34" spans="2:10" ht="15">
      <c r="B34" s="50" t="s">
        <v>30</v>
      </c>
      <c r="C34" s="47"/>
    </row>
    <row r="35" spans="2:10">
      <c r="B35" s="284" t="s">
        <v>31</v>
      </c>
      <c r="C35" s="285"/>
      <c r="D35" s="285"/>
      <c r="E35" s="285"/>
      <c r="F35" s="285"/>
      <c r="G35" s="285"/>
      <c r="H35" s="285"/>
      <c r="I35" s="285"/>
      <c r="J35" s="286"/>
    </row>
    <row r="36" spans="2:10">
      <c r="B36" s="287"/>
      <c r="C36" s="288"/>
      <c r="D36" s="288"/>
      <c r="E36" s="288"/>
      <c r="F36" s="288"/>
      <c r="G36" s="288"/>
      <c r="H36" s="288"/>
      <c r="I36" s="288"/>
      <c r="J36" s="289"/>
    </row>
    <row r="37" spans="2:10">
      <c r="B37" s="287"/>
      <c r="C37" s="288"/>
      <c r="D37" s="288"/>
      <c r="E37" s="288"/>
      <c r="F37" s="288"/>
      <c r="G37" s="288"/>
      <c r="H37" s="288"/>
      <c r="I37" s="288"/>
      <c r="J37" s="289"/>
    </row>
    <row r="38" spans="2:10">
      <c r="B38" s="287"/>
      <c r="C38" s="288"/>
      <c r="D38" s="288"/>
      <c r="E38" s="288"/>
      <c r="F38" s="288"/>
      <c r="G38" s="288"/>
      <c r="H38" s="288"/>
      <c r="I38" s="288"/>
      <c r="J38" s="289"/>
    </row>
    <row r="39" spans="2:10">
      <c r="B39" s="287"/>
      <c r="C39" s="288"/>
      <c r="D39" s="288"/>
      <c r="E39" s="288"/>
      <c r="F39" s="288"/>
      <c r="G39" s="288"/>
      <c r="H39" s="288"/>
      <c r="I39" s="288"/>
      <c r="J39" s="289"/>
    </row>
    <row r="40" spans="2:10">
      <c r="B40" s="290"/>
      <c r="C40" s="291"/>
      <c r="D40" s="291"/>
      <c r="E40" s="291"/>
      <c r="F40" s="291"/>
      <c r="G40" s="291"/>
      <c r="H40" s="291"/>
      <c r="I40" s="291"/>
      <c r="J40" s="292"/>
    </row>
    <row r="41" spans="2:10">
      <c r="C41" s="47"/>
    </row>
    <row r="42" spans="2:10">
      <c r="C42" s="47" t="s">
        <v>32</v>
      </c>
      <c r="D42" s="49">
        <f>'Table 8.1'!D44/1000</f>
        <v>3.5394870000000003</v>
      </c>
      <c r="E42" t="s">
        <v>19</v>
      </c>
      <c r="F42" s="51" t="e">
        <f>(D42*1000)-D43-'Table 8.1'!B44</f>
        <v>#REF!</v>
      </c>
      <c r="G42" s="52" t="e">
        <f>IF(F42=0,"chksm","NO")</f>
        <v>#REF!</v>
      </c>
    </row>
    <row r="43" spans="2:10">
      <c r="C43" s="47" t="s">
        <v>33</v>
      </c>
      <c r="D43" s="49" t="e">
        <f>'Table 8.1'!#REF!</f>
        <v>#REF!</v>
      </c>
      <c r="E43" t="s">
        <v>17</v>
      </c>
    </row>
    <row r="44" spans="2:10">
      <c r="C44" s="47" t="s">
        <v>21</v>
      </c>
      <c r="D44" s="49" t="e">
        <f>'Table 8.1'!#REF!*100</f>
        <v>#REF!</v>
      </c>
      <c r="E44" t="s">
        <v>22</v>
      </c>
    </row>
    <row r="45" spans="2:10">
      <c r="C45" s="47" t="s">
        <v>34</v>
      </c>
      <c r="D45" s="49" t="e">
        <f>#REF!/1000</f>
        <v>#REF!</v>
      </c>
      <c r="E45" t="s">
        <v>19</v>
      </c>
    </row>
    <row r="46" spans="2:10">
      <c r="C46" s="47" t="s">
        <v>35</v>
      </c>
      <c r="D46" s="49" t="e">
        <f>#REF!</f>
        <v>#REF!</v>
      </c>
      <c r="E46" t="s">
        <v>17</v>
      </c>
    </row>
    <row r="47" spans="2:10">
      <c r="C47" s="47" t="s">
        <v>36</v>
      </c>
      <c r="D47" s="49" t="e">
        <f>#REF!</f>
        <v>#REF!</v>
      </c>
      <c r="E47" t="s">
        <v>17</v>
      </c>
    </row>
    <row r="48" spans="2:10">
      <c r="C48" s="47"/>
    </row>
    <row r="49" spans="3:3">
      <c r="C49" s="47"/>
    </row>
    <row r="50" spans="3:3">
      <c r="C50" s="47"/>
    </row>
    <row r="51" spans="3:3">
      <c r="C51" s="47"/>
    </row>
    <row r="52" spans="3:3">
      <c r="C52" s="47"/>
    </row>
    <row r="53" spans="3:3">
      <c r="C53" s="47"/>
    </row>
    <row r="54" spans="3:3">
      <c r="C54" s="47"/>
    </row>
    <row r="55" spans="3:3">
      <c r="C55" s="47"/>
    </row>
    <row r="56" spans="3:3">
      <c r="C56" s="47"/>
    </row>
    <row r="57" spans="3:3">
      <c r="C57" s="47"/>
    </row>
    <row r="58" spans="3:3">
      <c r="C58" s="47"/>
    </row>
    <row r="59" spans="3:3">
      <c r="C59" s="47"/>
    </row>
    <row r="60" spans="3:3">
      <c r="C60" s="47"/>
    </row>
    <row r="61" spans="3:3">
      <c r="C61" s="47"/>
    </row>
    <row r="62" spans="3:3">
      <c r="C62" s="47"/>
    </row>
    <row r="63" spans="3:3">
      <c r="C63" s="47"/>
    </row>
    <row r="64" spans="3:3">
      <c r="C64" s="47"/>
    </row>
    <row r="65" spans="3:3">
      <c r="C65" s="47"/>
    </row>
    <row r="66" spans="3:3">
      <c r="C66" s="47"/>
    </row>
    <row r="67" spans="3:3">
      <c r="C67" s="47"/>
    </row>
    <row r="68" spans="3:3">
      <c r="C68" s="47"/>
    </row>
    <row r="69" spans="3:3">
      <c r="C69" s="47"/>
    </row>
    <row r="70" spans="3:3">
      <c r="C70" s="47"/>
    </row>
    <row r="71" spans="3:3">
      <c r="C71" s="47"/>
    </row>
    <row r="72" spans="3:3">
      <c r="C72" s="47"/>
    </row>
    <row r="73" spans="3:3">
      <c r="C73" s="47"/>
    </row>
    <row r="74" spans="3:3">
      <c r="C74" s="47"/>
    </row>
    <row r="75" spans="3:3">
      <c r="C75" s="47"/>
    </row>
    <row r="76" spans="3:3">
      <c r="C76" s="47"/>
    </row>
    <row r="77" spans="3:3">
      <c r="C77" s="47"/>
    </row>
    <row r="78" spans="3:3">
      <c r="C78" s="47"/>
    </row>
    <row r="79" spans="3:3">
      <c r="C79" s="47"/>
    </row>
    <row r="80" spans="3:3">
      <c r="C80" s="47"/>
    </row>
    <row r="81" spans="3:3">
      <c r="C81" s="47"/>
    </row>
    <row r="82" spans="3:3">
      <c r="C82" s="47"/>
    </row>
    <row r="83" spans="3:3">
      <c r="C83" s="47"/>
    </row>
    <row r="84" spans="3:3">
      <c r="C84" s="47"/>
    </row>
    <row r="85" spans="3:3">
      <c r="C85" s="47"/>
    </row>
    <row r="86" spans="3:3">
      <c r="C86" s="47"/>
    </row>
    <row r="87" spans="3:3">
      <c r="C87" s="47"/>
    </row>
    <row r="88" spans="3:3">
      <c r="C88" s="47"/>
    </row>
    <row r="89" spans="3:3">
      <c r="C89" s="47"/>
    </row>
    <row r="90" spans="3:3">
      <c r="C90" s="47"/>
    </row>
    <row r="91" spans="3:3">
      <c r="C91" s="47"/>
    </row>
    <row r="92" spans="3:3">
      <c r="C92" s="47"/>
    </row>
    <row r="93" spans="3:3">
      <c r="C93" s="47"/>
    </row>
    <row r="94" spans="3:3">
      <c r="C94" s="47"/>
    </row>
    <row r="95" spans="3:3">
      <c r="C95" s="47"/>
    </row>
    <row r="96" spans="3:3">
      <c r="C96" s="47"/>
    </row>
    <row r="97" spans="3:3">
      <c r="C97" s="47"/>
    </row>
    <row r="98" spans="3:3">
      <c r="C98" s="47"/>
    </row>
    <row r="99" spans="3:3">
      <c r="C99" s="47"/>
    </row>
    <row r="100" spans="3:3">
      <c r="C100" s="47"/>
    </row>
    <row r="101" spans="3:3">
      <c r="C101" s="47"/>
    </row>
    <row r="102" spans="3:3">
      <c r="C102" s="47"/>
    </row>
    <row r="103" spans="3:3">
      <c r="C103" s="47"/>
    </row>
    <row r="104" spans="3:3">
      <c r="C104" s="47"/>
    </row>
    <row r="105" spans="3:3">
      <c r="C105" s="47"/>
    </row>
    <row r="106" spans="3:3">
      <c r="C106" s="47"/>
    </row>
    <row r="107" spans="3:3">
      <c r="C107" s="47"/>
    </row>
    <row r="108" spans="3:3">
      <c r="C108" s="47"/>
    </row>
    <row r="109" spans="3:3">
      <c r="C109" s="47"/>
    </row>
  </sheetData>
  <mergeCells count="3">
    <mergeCell ref="B4:J8"/>
    <mergeCell ref="B17:J23"/>
    <mergeCell ref="B35:J40"/>
  </mergeCells>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24"/>
  <sheetViews>
    <sheetView showGridLines="0" workbookViewId="0"/>
  </sheetViews>
  <sheetFormatPr defaultRowHeight="14.25"/>
  <cols>
    <col min="1" max="1" width="52.625" customWidth="1"/>
    <col min="2" max="5" width="8.625" customWidth="1"/>
  </cols>
  <sheetData>
    <row r="1" spans="1:6">
      <c r="E1" s="5" t="s">
        <v>193</v>
      </c>
    </row>
    <row r="2" spans="1:6">
      <c r="A2" s="308" t="s">
        <v>295</v>
      </c>
      <c r="B2" s="308"/>
      <c r="C2" s="308"/>
      <c r="D2" s="308"/>
      <c r="E2" s="308"/>
    </row>
    <row r="3" spans="1:6">
      <c r="A3" s="19"/>
      <c r="B3" s="19"/>
      <c r="C3" s="19"/>
      <c r="D3" s="19"/>
      <c r="E3" s="19"/>
    </row>
    <row r="4" spans="1:6">
      <c r="A4" s="40"/>
      <c r="B4" s="31" t="s">
        <v>70</v>
      </c>
      <c r="C4" s="9" t="s">
        <v>71</v>
      </c>
      <c r="D4" s="9" t="s">
        <v>72</v>
      </c>
      <c r="E4" s="9" t="s">
        <v>289</v>
      </c>
    </row>
    <row r="5" spans="1:6">
      <c r="A5" s="6"/>
      <c r="B5" s="31" t="s">
        <v>22</v>
      </c>
      <c r="C5" s="9" t="s">
        <v>22</v>
      </c>
      <c r="D5" s="9" t="s">
        <v>22</v>
      </c>
      <c r="E5" s="9" t="s">
        <v>22</v>
      </c>
    </row>
    <row r="6" spans="1:6">
      <c r="A6" s="6"/>
      <c r="B6" s="31"/>
      <c r="C6" s="9"/>
      <c r="D6" s="9"/>
      <c r="E6" s="9"/>
    </row>
    <row r="7" spans="1:6">
      <c r="A7" s="60" t="s">
        <v>194</v>
      </c>
      <c r="B7" s="31"/>
      <c r="C7" s="9"/>
      <c r="D7" s="9"/>
      <c r="E7" s="9"/>
    </row>
    <row r="8" spans="1:6">
      <c r="A8" s="67" t="s">
        <v>195</v>
      </c>
      <c r="B8" s="33">
        <v>2.5</v>
      </c>
      <c r="C8" s="88">
        <v>2.5</v>
      </c>
      <c r="D8" s="88">
        <v>2.5</v>
      </c>
      <c r="E8" s="88">
        <v>2.5</v>
      </c>
    </row>
    <row r="9" spans="1:6">
      <c r="A9" s="55" t="s">
        <v>196</v>
      </c>
      <c r="B9" s="33">
        <v>2.5</v>
      </c>
      <c r="C9" s="88">
        <v>2.5</v>
      </c>
      <c r="D9" s="88">
        <v>2.5</v>
      </c>
      <c r="E9" s="88">
        <v>2.5</v>
      </c>
    </row>
    <row r="10" spans="1:6">
      <c r="A10" s="55" t="s">
        <v>197</v>
      </c>
      <c r="B10" s="33">
        <v>2.5</v>
      </c>
      <c r="C10" s="88">
        <v>2.5</v>
      </c>
      <c r="D10" s="88">
        <v>2.5</v>
      </c>
      <c r="E10" s="88">
        <v>2.5</v>
      </c>
    </row>
    <row r="11" spans="1:6">
      <c r="A11" s="55" t="s">
        <v>198</v>
      </c>
      <c r="B11" s="33">
        <v>2.5</v>
      </c>
      <c r="C11" s="88">
        <v>2.5</v>
      </c>
      <c r="D11" s="88">
        <v>2.5</v>
      </c>
      <c r="E11" s="88">
        <v>2.5</v>
      </c>
    </row>
    <row r="12" spans="1:6">
      <c r="A12" s="55" t="s">
        <v>199</v>
      </c>
      <c r="B12" s="33">
        <v>2.5</v>
      </c>
      <c r="C12" s="88">
        <v>2.5</v>
      </c>
      <c r="D12" s="88">
        <v>2.5</v>
      </c>
      <c r="E12" s="88">
        <v>2.5</v>
      </c>
    </row>
    <row r="13" spans="1:6">
      <c r="A13" s="55" t="s">
        <v>200</v>
      </c>
      <c r="B13" s="33">
        <v>2.5</v>
      </c>
      <c r="C13" s="88">
        <v>2.5</v>
      </c>
      <c r="D13" s="88">
        <v>2.5</v>
      </c>
      <c r="E13" s="88">
        <v>2.5</v>
      </c>
      <c r="F13" s="129"/>
    </row>
    <row r="14" spans="1:6">
      <c r="A14" s="55" t="s">
        <v>201</v>
      </c>
      <c r="B14" s="33">
        <v>2.5</v>
      </c>
      <c r="C14" s="88">
        <v>2.5</v>
      </c>
      <c r="D14" s="88">
        <v>2.5</v>
      </c>
      <c r="E14" s="88">
        <v>2.5</v>
      </c>
      <c r="F14" s="129"/>
    </row>
    <row r="15" spans="1:6">
      <c r="A15" s="55" t="s">
        <v>202</v>
      </c>
      <c r="B15" s="33">
        <v>3.91</v>
      </c>
      <c r="C15" s="88">
        <v>3.91</v>
      </c>
      <c r="D15" s="88">
        <v>3.91</v>
      </c>
      <c r="E15" s="88">
        <v>3.91</v>
      </c>
      <c r="F15" s="129"/>
    </row>
    <row r="16" spans="1:6">
      <c r="A16" s="55" t="s">
        <v>203</v>
      </c>
      <c r="B16" s="33">
        <v>4.0599999999999996</v>
      </c>
      <c r="C16" s="88">
        <v>4.0599999999999996</v>
      </c>
      <c r="D16" s="88">
        <v>4.0599999999999996</v>
      </c>
      <c r="E16" s="88">
        <v>4.0599999999999996</v>
      </c>
      <c r="F16" s="88"/>
    </row>
    <row r="17" spans="1:6">
      <c r="A17" s="55" t="s">
        <v>204</v>
      </c>
      <c r="B17" s="33">
        <v>4.8</v>
      </c>
      <c r="C17" s="88">
        <v>4.8</v>
      </c>
      <c r="D17" s="88">
        <v>4.8</v>
      </c>
      <c r="E17" s="88">
        <v>4.8</v>
      </c>
      <c r="F17" s="129"/>
    </row>
    <row r="18" spans="1:6">
      <c r="A18" s="55" t="s">
        <v>205</v>
      </c>
      <c r="B18" s="33">
        <v>5.9</v>
      </c>
      <c r="C18" s="88">
        <v>5.9</v>
      </c>
      <c r="D18" s="88">
        <v>5.9</v>
      </c>
      <c r="E18" s="88">
        <v>5.9</v>
      </c>
      <c r="F18" s="129"/>
    </row>
    <row r="19" spans="1:6">
      <c r="A19" s="68" t="s">
        <v>206</v>
      </c>
      <c r="B19" s="31"/>
      <c r="C19" s="9"/>
      <c r="D19" s="9"/>
      <c r="E19" s="9"/>
    </row>
    <row r="20" spans="1:6">
      <c r="A20" s="23" t="s">
        <v>207</v>
      </c>
      <c r="B20" s="244">
        <v>-3.74</v>
      </c>
      <c r="C20" s="245">
        <v>-3.74</v>
      </c>
      <c r="D20" s="245">
        <v>-3.74</v>
      </c>
      <c r="E20" s="245">
        <v>-3.74</v>
      </c>
    </row>
    <row r="21" spans="1:6">
      <c r="A21" s="23" t="s">
        <v>208</v>
      </c>
      <c r="B21" s="244">
        <v>-1.1299999999999999</v>
      </c>
      <c r="C21" s="245">
        <v>-1.1299999999999999</v>
      </c>
      <c r="D21" s="245">
        <v>-1.1299999999999999</v>
      </c>
      <c r="E21" s="245">
        <v>-1.1299999999999999</v>
      </c>
    </row>
    <row r="22" spans="1:6">
      <c r="A22" s="128" t="s">
        <v>209</v>
      </c>
      <c r="B22" s="8"/>
      <c r="C22" s="8"/>
      <c r="D22" s="8"/>
      <c r="E22" s="8"/>
    </row>
    <row r="23" spans="1:6">
      <c r="A23" s="107"/>
      <c r="B23" s="107"/>
      <c r="C23" s="107"/>
      <c r="D23" s="107"/>
      <c r="E23" s="107"/>
    </row>
    <row r="24" spans="1:6">
      <c r="A24" s="92"/>
      <c r="B24" s="92"/>
      <c r="C24" s="92"/>
      <c r="D24" s="92"/>
      <c r="E24" s="92"/>
    </row>
  </sheetData>
  <mergeCells count="1">
    <mergeCell ref="A2:E2"/>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41"/>
  <sheetViews>
    <sheetView showGridLines="0" zoomScale="115" zoomScaleNormal="115" workbookViewId="0"/>
  </sheetViews>
  <sheetFormatPr defaultRowHeight="14.25"/>
  <cols>
    <col min="1" max="1" width="50.25" customWidth="1"/>
    <col min="2" max="2" width="10.625" customWidth="1"/>
    <col min="3" max="3" width="10" customWidth="1"/>
    <col min="4" max="4" width="9.125" customWidth="1"/>
  </cols>
  <sheetData>
    <row r="1" spans="1:4">
      <c r="D1" s="5" t="s">
        <v>210</v>
      </c>
    </row>
    <row r="2" spans="1:4">
      <c r="A2" s="293" t="s">
        <v>296</v>
      </c>
      <c r="B2" s="293"/>
      <c r="C2" s="293"/>
      <c r="D2" s="293"/>
    </row>
    <row r="3" spans="1:4">
      <c r="A3" s="19"/>
      <c r="B3" s="19"/>
      <c r="C3" s="19"/>
      <c r="D3" s="19"/>
    </row>
    <row r="4" spans="1:4">
      <c r="A4" s="6"/>
      <c r="B4" s="85" t="s">
        <v>42</v>
      </c>
      <c r="C4" s="34" t="s">
        <v>70</v>
      </c>
      <c r="D4" s="5" t="s">
        <v>211</v>
      </c>
    </row>
    <row r="5" spans="1:4">
      <c r="A5" s="86" t="s">
        <v>212</v>
      </c>
      <c r="B5" s="8"/>
      <c r="C5" s="32"/>
      <c r="D5" s="9"/>
    </row>
    <row r="6" spans="1:4">
      <c r="A6" s="87"/>
      <c r="B6" s="8"/>
      <c r="C6" s="32"/>
      <c r="D6" s="9"/>
    </row>
    <row r="7" spans="1:4">
      <c r="A7" s="2" t="s">
        <v>213</v>
      </c>
      <c r="B7" s="8"/>
      <c r="C7" s="32"/>
      <c r="D7" s="9"/>
    </row>
    <row r="8" spans="1:4">
      <c r="A8" s="7" t="s">
        <v>214</v>
      </c>
      <c r="B8" s="226">
        <v>275.7</v>
      </c>
      <c r="C8" s="227">
        <v>282.58999999999997</v>
      </c>
      <c r="D8" s="228">
        <v>2.5</v>
      </c>
    </row>
    <row r="9" spans="1:4">
      <c r="A9" s="3" t="s">
        <v>215</v>
      </c>
      <c r="B9" s="229"/>
      <c r="C9" s="230"/>
      <c r="D9" s="228"/>
    </row>
    <row r="10" spans="1:4">
      <c r="A10" s="7" t="s">
        <v>216</v>
      </c>
      <c r="B10" s="229">
        <v>190.5</v>
      </c>
      <c r="C10" s="230">
        <v>195.3</v>
      </c>
      <c r="D10" s="228">
        <v>2.5</v>
      </c>
    </row>
    <row r="11" spans="1:4">
      <c r="A11" s="7" t="s">
        <v>217</v>
      </c>
      <c r="B11" s="229">
        <v>253.9</v>
      </c>
      <c r="C11" s="230">
        <v>260.2</v>
      </c>
      <c r="D11" s="228">
        <v>2.5</v>
      </c>
    </row>
    <row r="12" spans="1:4">
      <c r="A12" s="7" t="s">
        <v>218</v>
      </c>
      <c r="B12" s="229">
        <v>474.9</v>
      </c>
      <c r="C12" s="230">
        <v>486.8</v>
      </c>
      <c r="D12" s="228">
        <v>2.5</v>
      </c>
    </row>
    <row r="13" spans="1:4">
      <c r="A13" s="7"/>
      <c r="B13" s="207"/>
      <c r="C13" s="208"/>
      <c r="D13" s="204"/>
    </row>
    <row r="14" spans="1:4">
      <c r="A14" s="2" t="s">
        <v>219</v>
      </c>
      <c r="B14" s="209"/>
      <c r="C14" s="210"/>
      <c r="D14" s="199"/>
    </row>
    <row r="15" spans="1:4">
      <c r="A15" s="7" t="s">
        <v>220</v>
      </c>
      <c r="B15" s="231">
        <v>5.24</v>
      </c>
      <c r="C15" s="232" t="s">
        <v>188</v>
      </c>
      <c r="D15" s="213">
        <v>2.5</v>
      </c>
    </row>
    <row r="16" spans="1:4">
      <c r="A16" s="7" t="s">
        <v>221</v>
      </c>
      <c r="B16" s="231">
        <v>3.8690000000000002</v>
      </c>
      <c r="C16" s="232" t="s">
        <v>188</v>
      </c>
      <c r="D16" s="213">
        <v>2.5</v>
      </c>
    </row>
    <row r="17" spans="1:4">
      <c r="A17" s="7"/>
      <c r="B17" s="205"/>
      <c r="C17" s="210"/>
      <c r="D17" s="199"/>
    </row>
    <row r="18" spans="1:4">
      <c r="A18" s="2" t="s">
        <v>222</v>
      </c>
      <c r="B18" s="205"/>
      <c r="C18" s="210"/>
      <c r="D18" s="199"/>
    </row>
    <row r="19" spans="1:4">
      <c r="A19" s="7" t="s">
        <v>223</v>
      </c>
      <c r="B19" s="231">
        <v>0.66200000000000003</v>
      </c>
      <c r="C19" s="232" t="s">
        <v>188</v>
      </c>
      <c r="D19" s="213">
        <v>2.5</v>
      </c>
    </row>
    <row r="20" spans="1:4">
      <c r="A20" s="7"/>
      <c r="B20" s="209"/>
      <c r="C20" s="210"/>
      <c r="D20" s="204"/>
    </row>
    <row r="21" spans="1:4">
      <c r="A21" s="89" t="s">
        <v>224</v>
      </c>
      <c r="B21" s="209"/>
      <c r="C21" s="210"/>
      <c r="D21" s="204"/>
    </row>
    <row r="22" spans="1:4">
      <c r="A22" s="90"/>
      <c r="B22" s="209"/>
      <c r="C22" s="210"/>
      <c r="D22" s="204"/>
    </row>
    <row r="23" spans="1:4">
      <c r="A23" s="2" t="s">
        <v>213</v>
      </c>
      <c r="B23" s="209"/>
      <c r="C23" s="210"/>
      <c r="D23" s="204"/>
    </row>
    <row r="24" spans="1:4">
      <c r="A24" s="7" t="s">
        <v>214</v>
      </c>
      <c r="B24" s="226">
        <v>292.97000000000003</v>
      </c>
      <c r="C24" s="227">
        <v>300.29000000000002</v>
      </c>
      <c r="D24" s="233">
        <v>2.5</v>
      </c>
    </row>
    <row r="25" spans="1:4">
      <c r="A25" s="7" t="s">
        <v>225</v>
      </c>
      <c r="B25" s="226">
        <v>292.97000000000003</v>
      </c>
      <c r="C25" s="227">
        <v>300.29000000000002</v>
      </c>
      <c r="D25" s="233">
        <v>2.5</v>
      </c>
    </row>
    <row r="26" spans="1:4">
      <c r="A26" s="7" t="s">
        <v>226</v>
      </c>
      <c r="B26" s="229">
        <v>271.2</v>
      </c>
      <c r="C26" s="230">
        <v>278</v>
      </c>
      <c r="D26" s="233">
        <v>2.5</v>
      </c>
    </row>
    <row r="27" spans="1:4">
      <c r="A27" s="7"/>
      <c r="B27" s="205"/>
      <c r="C27" s="206"/>
      <c r="D27" s="204"/>
    </row>
    <row r="28" spans="1:4">
      <c r="A28" s="2" t="s">
        <v>227</v>
      </c>
      <c r="B28" s="205"/>
      <c r="C28" s="206"/>
      <c r="D28" s="204"/>
    </row>
    <row r="29" spans="1:4">
      <c r="A29" s="7" t="s">
        <v>228</v>
      </c>
      <c r="B29" s="226">
        <v>1099.7</v>
      </c>
      <c r="C29" s="227">
        <v>1127.19</v>
      </c>
      <c r="D29" s="233">
        <v>2.5</v>
      </c>
    </row>
    <row r="30" spans="1:4">
      <c r="A30" s="7" t="s">
        <v>229</v>
      </c>
      <c r="B30" s="229">
        <v>404.1</v>
      </c>
      <c r="C30" s="230">
        <v>414.2</v>
      </c>
      <c r="D30" s="233">
        <v>2.5</v>
      </c>
    </row>
    <row r="31" spans="1:4">
      <c r="A31" s="7"/>
      <c r="B31" s="28"/>
      <c r="C31" s="29"/>
      <c r="D31" s="228"/>
    </row>
    <row r="32" spans="1:4">
      <c r="A32" s="2" t="s">
        <v>222</v>
      </c>
      <c r="B32" s="28"/>
      <c r="C32" s="29"/>
      <c r="D32" s="228"/>
    </row>
    <row r="33" spans="1:4">
      <c r="A33" s="7" t="s">
        <v>223</v>
      </c>
      <c r="B33" s="231">
        <v>0.36899999999999999</v>
      </c>
      <c r="C33" s="232" t="s">
        <v>188</v>
      </c>
      <c r="D33" s="213">
        <v>2.5</v>
      </c>
    </row>
    <row r="34" spans="1:4">
      <c r="A34" s="7"/>
      <c r="B34" s="8"/>
      <c r="C34" s="8"/>
      <c r="D34" s="8"/>
    </row>
    <row r="35" spans="1:4">
      <c r="A35" s="297" t="s">
        <v>230</v>
      </c>
      <c r="B35" s="297"/>
      <c r="C35" s="297"/>
      <c r="D35" s="297"/>
    </row>
    <row r="36" spans="1:4">
      <c r="A36" s="297" t="s">
        <v>287</v>
      </c>
      <c r="B36" s="297"/>
      <c r="C36" s="297"/>
      <c r="D36" s="297"/>
    </row>
    <row r="37" spans="1:4" ht="18.75" customHeight="1">
      <c r="A37" s="297" t="s">
        <v>337</v>
      </c>
      <c r="B37" s="297"/>
      <c r="C37" s="297"/>
      <c r="D37" s="297"/>
    </row>
    <row r="38" spans="1:4">
      <c r="A38" s="297" t="s">
        <v>231</v>
      </c>
      <c r="B38" s="297"/>
      <c r="C38" s="297"/>
      <c r="D38" s="297"/>
    </row>
    <row r="39" spans="1:4">
      <c r="A39" s="297" t="s">
        <v>232</v>
      </c>
      <c r="B39" s="297"/>
      <c r="C39" s="297"/>
      <c r="D39" s="297"/>
    </row>
    <row r="40" spans="1:4">
      <c r="A40" s="297" t="s">
        <v>338</v>
      </c>
      <c r="B40" s="297"/>
      <c r="C40" s="297"/>
      <c r="D40" s="297"/>
    </row>
    <row r="41" spans="1:4">
      <c r="A41" s="297" t="s">
        <v>233</v>
      </c>
      <c r="B41" s="297"/>
      <c r="C41" s="297"/>
      <c r="D41" s="297"/>
    </row>
  </sheetData>
  <mergeCells count="8">
    <mergeCell ref="A40:D40"/>
    <mergeCell ref="A41:D41"/>
    <mergeCell ref="A2:D2"/>
    <mergeCell ref="A35:D35"/>
    <mergeCell ref="A36:D36"/>
    <mergeCell ref="A37:D37"/>
    <mergeCell ref="A39:D39"/>
    <mergeCell ref="A38:D3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14"/>
  <sheetViews>
    <sheetView showGridLines="0" workbookViewId="0"/>
  </sheetViews>
  <sheetFormatPr defaultRowHeight="14.25"/>
  <cols>
    <col min="1" max="1" width="33.25" customWidth="1"/>
    <col min="2" max="4" width="12.625" customWidth="1"/>
    <col min="5" max="5" width="3.625" customWidth="1"/>
    <col min="6" max="6" width="9.625" customWidth="1"/>
  </cols>
  <sheetData>
    <row r="1" spans="1:6">
      <c r="D1" s="10"/>
      <c r="E1" s="10"/>
      <c r="F1" s="11" t="s">
        <v>234</v>
      </c>
    </row>
    <row r="2" spans="1:6">
      <c r="A2" s="313" t="s">
        <v>297</v>
      </c>
      <c r="B2" s="313"/>
      <c r="C2" s="313"/>
      <c r="D2" s="313"/>
      <c r="E2" s="313"/>
      <c r="F2" s="313"/>
    </row>
    <row r="3" spans="1:6">
      <c r="A3" s="21"/>
      <c r="B3" s="21"/>
      <c r="C3" s="21"/>
      <c r="D3" s="21"/>
      <c r="E3" s="21"/>
      <c r="F3" s="21"/>
    </row>
    <row r="4" spans="1:6">
      <c r="B4" s="64" t="s">
        <v>42</v>
      </c>
      <c r="C4" s="64" t="s">
        <v>235</v>
      </c>
      <c r="D4" s="64" t="s">
        <v>236</v>
      </c>
      <c r="E4" s="64"/>
      <c r="F4" s="65" t="s">
        <v>70</v>
      </c>
    </row>
    <row r="5" spans="1:6">
      <c r="A5" s="70" t="s">
        <v>237</v>
      </c>
      <c r="B5" s="20"/>
      <c r="C5" s="20"/>
      <c r="D5" s="20"/>
      <c r="E5" s="20"/>
      <c r="F5" s="35"/>
    </row>
    <row r="6" spans="1:6">
      <c r="A6" s="6" t="s">
        <v>238</v>
      </c>
      <c r="B6" s="22">
        <v>2.2999999999999998</v>
      </c>
      <c r="C6" s="22">
        <v>0</v>
      </c>
      <c r="D6" s="41">
        <v>0</v>
      </c>
      <c r="E6" s="9"/>
      <c r="F6" s="36">
        <v>2.2999999999999998</v>
      </c>
    </row>
    <row r="7" spans="1:6">
      <c r="A7" s="6" t="s">
        <v>239</v>
      </c>
      <c r="B7" s="22">
        <v>3.3</v>
      </c>
      <c r="C7" s="22">
        <v>9.9999999999999645E-2</v>
      </c>
      <c r="D7" s="41">
        <v>3</v>
      </c>
      <c r="E7" s="9"/>
      <c r="F7" s="36">
        <v>3.4</v>
      </c>
    </row>
    <row r="8" spans="1:6">
      <c r="A8" s="6" t="s">
        <v>288</v>
      </c>
      <c r="B8" s="22">
        <v>5</v>
      </c>
      <c r="C8" s="22">
        <v>9.9999999999999645E-2</v>
      </c>
      <c r="D8" s="41">
        <v>2</v>
      </c>
      <c r="E8" s="9"/>
      <c r="F8" s="36">
        <v>5.0999999999999996</v>
      </c>
    </row>
    <row r="9" spans="1:6">
      <c r="A9" s="6" t="s">
        <v>240</v>
      </c>
      <c r="B9" s="22">
        <v>10</v>
      </c>
      <c r="C9" s="22">
        <v>0.3</v>
      </c>
      <c r="D9" s="41">
        <v>3</v>
      </c>
      <c r="E9" s="9"/>
      <c r="F9" s="36">
        <v>10.3</v>
      </c>
    </row>
    <row r="10" spans="1:6">
      <c r="A10" s="6" t="s">
        <v>241</v>
      </c>
      <c r="B10" s="22">
        <v>10</v>
      </c>
      <c r="C10" s="22">
        <v>0.3</v>
      </c>
      <c r="D10" s="41">
        <v>3</v>
      </c>
      <c r="E10" s="9"/>
      <c r="F10" s="36">
        <v>10.3</v>
      </c>
    </row>
    <row r="11" spans="1:6">
      <c r="A11" s="6" t="s">
        <v>242</v>
      </c>
      <c r="B11" s="22">
        <v>0.7</v>
      </c>
      <c r="C11" s="22">
        <v>0</v>
      </c>
      <c r="D11" s="41">
        <v>0</v>
      </c>
      <c r="E11" s="9"/>
      <c r="F11" s="36">
        <v>0.7</v>
      </c>
    </row>
    <row r="12" spans="1:6">
      <c r="A12" s="6"/>
      <c r="B12" s="22"/>
      <c r="C12" s="22"/>
      <c r="D12" s="99"/>
      <c r="E12" s="9"/>
      <c r="F12" s="22"/>
    </row>
    <row r="13" spans="1:6">
      <c r="A13" s="314" t="s">
        <v>339</v>
      </c>
      <c r="B13" s="314"/>
      <c r="C13" s="314"/>
      <c r="D13" s="314"/>
      <c r="E13" s="314"/>
      <c r="F13" s="314"/>
    </row>
    <row r="14" spans="1:6">
      <c r="A14" s="314" t="s">
        <v>340</v>
      </c>
      <c r="B14" s="314"/>
      <c r="C14" s="314"/>
      <c r="D14" s="314"/>
      <c r="E14" s="314"/>
      <c r="F14" s="314"/>
    </row>
  </sheetData>
  <mergeCells count="3">
    <mergeCell ref="A2:F2"/>
    <mergeCell ref="A13:F13"/>
    <mergeCell ref="A14:F1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52"/>
  <sheetViews>
    <sheetView showGridLines="0" tabSelected="1" zoomScale="130" zoomScaleNormal="130" workbookViewId="0"/>
  </sheetViews>
  <sheetFormatPr defaultRowHeight="14.25"/>
  <cols>
    <col min="1" max="1" width="49.875" customWidth="1"/>
    <col min="2" max="2" width="13.875" customWidth="1"/>
    <col min="3" max="3" width="5.125" customWidth="1"/>
    <col min="4" max="4" width="9.375" customWidth="1"/>
    <col min="5" max="5" width="2.625" customWidth="1"/>
  </cols>
  <sheetData>
    <row r="1" spans="1:5">
      <c r="D1" s="14" t="s">
        <v>39</v>
      </c>
    </row>
    <row r="2" spans="1:5">
      <c r="A2" s="293" t="s">
        <v>37</v>
      </c>
      <c r="B2" s="293"/>
      <c r="C2" s="293"/>
      <c r="D2" s="293"/>
      <c r="E2" s="43"/>
    </row>
    <row r="3" spans="1:5">
      <c r="A3" s="294" t="s">
        <v>40</v>
      </c>
      <c r="B3" s="294"/>
      <c r="C3" s="294"/>
      <c r="D3" s="294"/>
      <c r="E3" s="114"/>
    </row>
    <row r="4" spans="1:5">
      <c r="A4" s="115"/>
      <c r="B4" s="115"/>
      <c r="C4" s="115"/>
      <c r="D4" s="115"/>
      <c r="E4" s="114"/>
    </row>
    <row r="5" spans="1:5" s="13" customFormat="1" ht="11.25">
      <c r="A5" s="4"/>
      <c r="B5" s="14" t="s">
        <v>42</v>
      </c>
      <c r="C5" s="14"/>
      <c r="D5" s="56" t="s">
        <v>70</v>
      </c>
      <c r="E5" s="14"/>
    </row>
    <row r="6" spans="1:5" s="13" customFormat="1" ht="11.25">
      <c r="A6" s="4"/>
      <c r="B6" s="14" t="s">
        <v>43</v>
      </c>
      <c r="C6" s="14"/>
      <c r="D6" s="56" t="s">
        <v>44</v>
      </c>
      <c r="E6" s="14"/>
    </row>
    <row r="7" spans="1:5" s="13" customFormat="1" ht="11.25">
      <c r="A7" s="4"/>
      <c r="B7" s="14" t="s">
        <v>45</v>
      </c>
      <c r="C7" s="14"/>
      <c r="D7" s="56" t="s">
        <v>46</v>
      </c>
      <c r="E7" s="14"/>
    </row>
    <row r="8" spans="1:5" s="13" customFormat="1" ht="11.25">
      <c r="A8" s="4"/>
      <c r="B8" s="14" t="s">
        <v>47</v>
      </c>
      <c r="C8" s="14"/>
      <c r="D8" s="56" t="s">
        <v>47</v>
      </c>
      <c r="E8" s="14"/>
    </row>
    <row r="9" spans="1:5" s="13" customFormat="1" ht="11.25">
      <c r="A9" s="2" t="s">
        <v>48</v>
      </c>
      <c r="D9" s="57"/>
    </row>
    <row r="10" spans="1:5" s="13" customFormat="1" ht="11.25">
      <c r="A10" s="7" t="s">
        <v>49</v>
      </c>
      <c r="D10" s="57"/>
    </row>
    <row r="11" spans="1:5" s="13" customFormat="1" ht="11.25">
      <c r="A11" s="37" t="s">
        <v>0</v>
      </c>
      <c r="B11" s="93">
        <v>1.7769999999999999</v>
      </c>
      <c r="C11" s="93"/>
      <c r="D11" s="96">
        <v>6.226</v>
      </c>
      <c r="E11" s="15"/>
    </row>
    <row r="12" spans="1:5" s="13" customFormat="1" ht="11.25">
      <c r="A12" s="37" t="s">
        <v>1</v>
      </c>
      <c r="B12" s="93">
        <v>1.111</v>
      </c>
      <c r="C12" s="93"/>
      <c r="D12" s="96">
        <v>1.18</v>
      </c>
      <c r="E12" s="15"/>
    </row>
    <row r="13" spans="1:5" s="13" customFormat="1" ht="11.25">
      <c r="A13" s="37" t="s">
        <v>2</v>
      </c>
      <c r="B13" s="93">
        <v>163.435</v>
      </c>
      <c r="C13" s="93"/>
      <c r="D13" s="96">
        <v>327.55900000000003</v>
      </c>
      <c r="E13" s="15"/>
    </row>
    <row r="14" spans="1:5" s="18" customFormat="1" ht="11.25">
      <c r="A14" s="3" t="s">
        <v>50</v>
      </c>
      <c r="B14" s="94">
        <v>166.32300000000001</v>
      </c>
      <c r="C14" s="94"/>
      <c r="D14" s="97">
        <v>334.96499999999997</v>
      </c>
      <c r="E14" s="16"/>
    </row>
    <row r="15" spans="1:5" s="13" customFormat="1" ht="11.25">
      <c r="A15" s="7" t="s">
        <v>51</v>
      </c>
      <c r="B15" s="93"/>
      <c r="C15" s="93"/>
      <c r="D15" s="96"/>
      <c r="E15" s="15"/>
    </row>
    <row r="16" spans="1:5" s="13" customFormat="1" ht="11.25">
      <c r="A16" s="37" t="s">
        <v>0</v>
      </c>
      <c r="B16" s="246">
        <v>68.350999999999999</v>
      </c>
      <c r="C16" s="247"/>
      <c r="D16" s="248">
        <v>71.051000000000002</v>
      </c>
      <c r="E16" s="15"/>
    </row>
    <row r="17" spans="1:6" s="13" customFormat="1" ht="11.25">
      <c r="A17" s="37" t="s">
        <v>1</v>
      </c>
      <c r="B17" s="137">
        <v>840.69299999999998</v>
      </c>
      <c r="C17" s="93"/>
      <c r="D17" s="96">
        <v>924.42899999999997</v>
      </c>
      <c r="E17" s="15"/>
    </row>
    <row r="18" spans="1:6" s="13" customFormat="1" ht="11.25">
      <c r="A18" s="37" t="s">
        <v>2</v>
      </c>
      <c r="B18" s="95">
        <v>0</v>
      </c>
      <c r="C18" s="95"/>
      <c r="D18" s="98">
        <v>0</v>
      </c>
      <c r="E18" s="15"/>
    </row>
    <row r="19" spans="1:6" s="18" customFormat="1" ht="11.25">
      <c r="A19" s="3" t="s">
        <v>50</v>
      </c>
      <c r="B19" s="249">
        <v>909.04300000000001</v>
      </c>
      <c r="C19" s="249"/>
      <c r="D19" s="250">
        <v>995.48</v>
      </c>
      <c r="E19" s="16"/>
    </row>
    <row r="20" spans="1:6" s="18" customFormat="1" ht="11.25">
      <c r="A20" s="61" t="s">
        <v>52</v>
      </c>
      <c r="B20" s="94"/>
      <c r="C20" s="94"/>
      <c r="D20" s="97"/>
      <c r="E20" s="15"/>
    </row>
    <row r="21" spans="1:6" s="18" customFormat="1" ht="11.25">
      <c r="A21" s="37" t="s">
        <v>0</v>
      </c>
      <c r="B21" s="93">
        <v>0.2</v>
      </c>
      <c r="C21" s="95"/>
      <c r="D21" s="96">
        <v>0.2</v>
      </c>
      <c r="E21" s="15"/>
    </row>
    <row r="22" spans="1:6" s="18" customFormat="1" ht="11.25">
      <c r="A22" s="37" t="s">
        <v>1</v>
      </c>
      <c r="B22" s="93">
        <v>7.9</v>
      </c>
      <c r="C22" s="93"/>
      <c r="D22" s="96">
        <v>7.9</v>
      </c>
      <c r="E22" s="15"/>
    </row>
    <row r="23" spans="1:6" s="18" customFormat="1" ht="11.25">
      <c r="A23" s="37" t="s">
        <v>2</v>
      </c>
      <c r="B23" s="93">
        <v>1.5</v>
      </c>
      <c r="C23" s="93"/>
      <c r="D23" s="96">
        <v>1.5</v>
      </c>
      <c r="E23" s="15"/>
    </row>
    <row r="24" spans="1:6" s="18" customFormat="1" ht="11.25">
      <c r="A24" s="3" t="s">
        <v>50</v>
      </c>
      <c r="B24" s="105">
        <v>9.6</v>
      </c>
      <c r="C24" s="105"/>
      <c r="D24" s="97">
        <v>9.6</v>
      </c>
      <c r="E24" s="15"/>
    </row>
    <row r="25" spans="1:6" s="18" customFormat="1" ht="11.25">
      <c r="A25" s="3" t="s">
        <v>53</v>
      </c>
      <c r="B25" s="251">
        <v>-752.32</v>
      </c>
      <c r="C25" s="249"/>
      <c r="D25" s="252">
        <v>-670.11400000000003</v>
      </c>
      <c r="E25" s="16"/>
    </row>
    <row r="26" spans="1:6" s="13" customFormat="1" ht="11.25">
      <c r="A26" s="2" t="s">
        <v>3</v>
      </c>
      <c r="B26" s="93"/>
      <c r="C26" s="93"/>
      <c r="D26" s="96"/>
      <c r="E26" s="15"/>
    </row>
    <row r="27" spans="1:6" s="13" customFormat="1" ht="11.25">
      <c r="A27" s="37" t="s">
        <v>49</v>
      </c>
      <c r="B27" s="246">
        <v>406.69099999999997</v>
      </c>
      <c r="C27" s="246"/>
      <c r="D27" s="248">
        <v>1204.5709999999999</v>
      </c>
      <c r="E27" s="15"/>
      <c r="F27" s="15"/>
    </row>
    <row r="28" spans="1:6" s="13" customFormat="1">
      <c r="A28" s="37" t="s">
        <v>51</v>
      </c>
      <c r="B28" s="246">
        <v>614.5</v>
      </c>
      <c r="C28" s="246"/>
      <c r="D28" s="248">
        <v>621.1</v>
      </c>
      <c r="E28" s="15"/>
      <c r="F28"/>
    </row>
    <row r="29" spans="1:6" s="13" customFormat="1">
      <c r="A29" s="37" t="s">
        <v>54</v>
      </c>
      <c r="B29" s="246">
        <v>40.299999999999997</v>
      </c>
      <c r="C29" s="246"/>
      <c r="D29" s="248">
        <v>88</v>
      </c>
      <c r="E29" s="15"/>
      <c r="F29"/>
    </row>
    <row r="30" spans="1:6" s="18" customFormat="1" ht="11.25">
      <c r="A30" s="3" t="s">
        <v>55</v>
      </c>
      <c r="B30" s="251">
        <v>-248.10899999999998</v>
      </c>
      <c r="C30" s="249"/>
      <c r="D30" s="250">
        <v>495.47099999999989</v>
      </c>
      <c r="E30" s="16"/>
      <c r="F30" s="16"/>
    </row>
    <row r="31" spans="1:6" s="13" customFormat="1" ht="11.25">
      <c r="A31" s="2" t="s">
        <v>56</v>
      </c>
      <c r="B31" s="93"/>
      <c r="C31" s="93"/>
      <c r="D31" s="96"/>
      <c r="E31" s="15"/>
      <c r="F31" s="15"/>
    </row>
    <row r="32" spans="1:6" s="13" customFormat="1">
      <c r="A32" s="37" t="s">
        <v>57</v>
      </c>
      <c r="B32" s="246">
        <v>1160.5939999999996</v>
      </c>
      <c r="C32" s="246"/>
      <c r="D32" s="248">
        <v>1202.9869999999996</v>
      </c>
      <c r="E32" s="15"/>
      <c r="F32"/>
    </row>
    <row r="33" spans="1:6" s="13" customFormat="1">
      <c r="A33" s="37" t="s">
        <v>54</v>
      </c>
      <c r="B33" s="246">
        <v>28.096999999999998</v>
      </c>
      <c r="C33" s="246"/>
      <c r="D33" s="248">
        <v>27.792999999999999</v>
      </c>
      <c r="E33" s="15"/>
      <c r="F33"/>
    </row>
    <row r="34" spans="1:6" s="18" customFormat="1" ht="11.25">
      <c r="A34" s="3" t="s">
        <v>58</v>
      </c>
      <c r="B34" s="251">
        <v>-1188.6909999999996</v>
      </c>
      <c r="C34" s="249"/>
      <c r="D34" s="252">
        <v>-1230.7799999999995</v>
      </c>
      <c r="E34" s="16"/>
      <c r="F34" s="44"/>
    </row>
    <row r="35" spans="1:6" s="13" customFormat="1" ht="11.25">
      <c r="A35" s="2" t="s">
        <v>59</v>
      </c>
      <c r="B35" s="93"/>
      <c r="C35" s="93"/>
      <c r="D35" s="96"/>
      <c r="E35" s="15"/>
    </row>
    <row r="36" spans="1:6" s="13" customFormat="1" ht="11.25">
      <c r="A36" s="37" t="s">
        <v>49</v>
      </c>
      <c r="B36" s="246">
        <v>320.50899999999996</v>
      </c>
      <c r="C36" s="246"/>
      <c r="D36" s="248">
        <v>668.48800000000006</v>
      </c>
      <c r="E36" s="15"/>
    </row>
    <row r="37" spans="1:6" s="13" customFormat="1" ht="11.25">
      <c r="A37" s="37" t="s">
        <v>57</v>
      </c>
      <c r="B37" s="246">
        <v>210.38600000000002</v>
      </c>
      <c r="C37" s="195"/>
      <c r="D37" s="248">
        <v>207.94199999999998</v>
      </c>
      <c r="E37" s="15"/>
    </row>
    <row r="38" spans="1:6" s="13" customFormat="1" ht="11.25">
      <c r="A38" s="37" t="s">
        <v>54</v>
      </c>
      <c r="B38" s="246">
        <v>381.16</v>
      </c>
      <c r="C38" s="195"/>
      <c r="D38" s="248">
        <v>386.58600000000001</v>
      </c>
      <c r="E38" s="15"/>
    </row>
    <row r="39" spans="1:6" s="18" customFormat="1" ht="11.25">
      <c r="A39" s="3" t="s">
        <v>60</v>
      </c>
      <c r="B39" s="251">
        <v>-271.03700000000009</v>
      </c>
      <c r="C39" s="196"/>
      <c r="D39" s="252">
        <v>73.959999999999994</v>
      </c>
      <c r="E39" s="16"/>
    </row>
    <row r="40" spans="1:6" s="13" customFormat="1" ht="11.25">
      <c r="A40" s="2" t="s">
        <v>61</v>
      </c>
      <c r="B40" s="262">
        <v>893.52299999999991</v>
      </c>
      <c r="C40" s="262"/>
      <c r="D40" s="263">
        <v>2208.0239999999999</v>
      </c>
      <c r="E40" s="45"/>
    </row>
    <row r="41" spans="1:6" s="13" customFormat="1" ht="11.25">
      <c r="A41" s="37" t="s">
        <v>26</v>
      </c>
      <c r="B41" s="246">
        <v>160.88200000000001</v>
      </c>
      <c r="C41" s="246"/>
      <c r="D41" s="248">
        <v>1423.133</v>
      </c>
      <c r="E41" s="15"/>
    </row>
    <row r="42" spans="1:6" s="13" customFormat="1" ht="11.25">
      <c r="A42" s="37" t="s">
        <v>62</v>
      </c>
      <c r="B42" s="246">
        <v>706.39800000000002</v>
      </c>
      <c r="C42" s="246"/>
      <c r="D42" s="248">
        <v>757.67</v>
      </c>
      <c r="E42" s="15"/>
    </row>
    <row r="43" spans="1:6" s="13" customFormat="1" ht="11.25">
      <c r="A43" s="37" t="s">
        <v>63</v>
      </c>
      <c r="B43" s="246">
        <v>26.242999999999999</v>
      </c>
      <c r="C43" s="246"/>
      <c r="D43" s="248">
        <v>27.221</v>
      </c>
      <c r="E43" s="15"/>
    </row>
    <row r="44" spans="1:6" s="13" customFormat="1" ht="11.25">
      <c r="A44" s="2" t="s">
        <v>64</v>
      </c>
      <c r="B44" s="265">
        <v>3353.68</v>
      </c>
      <c r="C44" s="197"/>
      <c r="D44" s="263">
        <v>3539.4870000000001</v>
      </c>
      <c r="E44" s="45"/>
      <c r="F44" s="279"/>
    </row>
    <row r="45" spans="1:6" s="13" customFormat="1" ht="11.25">
      <c r="A45" s="37" t="s">
        <v>51</v>
      </c>
      <c r="B45" s="266">
        <v>2894.5230000000001</v>
      </c>
      <c r="C45" s="195"/>
      <c r="D45" s="248">
        <v>3027.5079999999998</v>
      </c>
      <c r="E45" s="15"/>
    </row>
    <row r="46" spans="1:6" s="13" customFormat="1" ht="11.25">
      <c r="A46" s="37" t="s">
        <v>52</v>
      </c>
      <c r="B46" s="266">
        <v>459.15700000000004</v>
      </c>
      <c r="C46" s="195"/>
      <c r="D46" s="248">
        <v>511.97900000000004</v>
      </c>
      <c r="E46" s="15"/>
    </row>
    <row r="47" spans="1:6" s="13" customFormat="1" ht="11.25">
      <c r="A47" s="2" t="s">
        <v>65</v>
      </c>
      <c r="B47" s="267">
        <v>-2460.1570000000002</v>
      </c>
      <c r="C47" s="197"/>
      <c r="D47" s="264">
        <v>-1331.463</v>
      </c>
      <c r="E47" s="45"/>
    </row>
    <row r="48" spans="1:6" ht="15">
      <c r="A48" s="1"/>
    </row>
    <row r="49" spans="1:6" s="17" customFormat="1" ht="30.75" customHeight="1">
      <c r="A49" s="297" t="s">
        <v>270</v>
      </c>
      <c r="B49" s="288"/>
      <c r="C49" s="288"/>
      <c r="D49" s="288"/>
      <c r="E49" s="235"/>
      <c r="F49" s="13"/>
    </row>
    <row r="50" spans="1:6" s="17" customFormat="1" ht="12.75" customHeight="1">
      <c r="A50" s="100" t="s">
        <v>66</v>
      </c>
      <c r="B50" s="100"/>
      <c r="C50" s="100"/>
      <c r="D50" s="100"/>
      <c r="E50" s="66"/>
      <c r="F50" s="13"/>
    </row>
    <row r="51" spans="1:6" s="17" customFormat="1" ht="21.75" customHeight="1">
      <c r="A51" s="295" t="s">
        <v>271</v>
      </c>
      <c r="B51" s="296"/>
      <c r="C51" s="296"/>
      <c r="D51" s="296"/>
      <c r="E51" s="66"/>
      <c r="F51" s="13"/>
    </row>
    <row r="52" spans="1:6">
      <c r="A52" s="92" t="s">
        <v>67</v>
      </c>
      <c r="B52" s="42"/>
      <c r="C52" s="42"/>
      <c r="D52" s="42"/>
      <c r="E52" s="42"/>
    </row>
  </sheetData>
  <mergeCells count="4">
    <mergeCell ref="A2:D2"/>
    <mergeCell ref="A3:D3"/>
    <mergeCell ref="A51:D51"/>
    <mergeCell ref="A49:D49"/>
  </mergeCell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122"/>
  <sheetViews>
    <sheetView showGridLines="0" zoomScaleNormal="100" workbookViewId="0"/>
  </sheetViews>
  <sheetFormatPr defaultColWidth="9" defaultRowHeight="12.75"/>
  <cols>
    <col min="1" max="1" width="41.625" style="12" customWidth="1"/>
    <col min="2" max="2" width="9" style="12" bestFit="1" customWidth="1"/>
    <col min="3" max="6" width="9" style="12"/>
    <col min="7" max="7" width="4.625" style="12" customWidth="1"/>
    <col min="8" max="16384" width="9" style="12"/>
  </cols>
  <sheetData>
    <row r="1" spans="1:9">
      <c r="A1" s="109"/>
      <c r="B1" s="109"/>
      <c r="C1" s="109"/>
      <c r="D1" s="109"/>
      <c r="E1" s="109"/>
      <c r="F1" s="14" t="s">
        <v>68</v>
      </c>
      <c r="G1" s="109"/>
      <c r="H1" s="109"/>
      <c r="I1" s="109"/>
    </row>
    <row r="2" spans="1:9">
      <c r="A2" s="293" t="s">
        <v>69</v>
      </c>
      <c r="B2" s="293"/>
      <c r="C2" s="293"/>
      <c r="D2" s="293"/>
      <c r="E2" s="293"/>
      <c r="F2" s="293"/>
      <c r="G2" s="109"/>
      <c r="H2" s="109"/>
      <c r="I2" s="109"/>
    </row>
    <row r="3" spans="1:9">
      <c r="A3" s="19"/>
      <c r="B3" s="19"/>
      <c r="C3" s="19"/>
      <c r="D3" s="19"/>
      <c r="E3" s="19"/>
      <c r="F3" s="19"/>
      <c r="G3" s="109"/>
      <c r="H3" s="109"/>
      <c r="I3" s="109"/>
    </row>
    <row r="4" spans="1:9" s="13" customFormat="1" ht="11.25">
      <c r="B4" s="28" t="s">
        <v>42</v>
      </c>
      <c r="C4" s="29" t="s">
        <v>70</v>
      </c>
      <c r="D4" s="28" t="s">
        <v>71</v>
      </c>
      <c r="E4" s="28" t="s">
        <v>72</v>
      </c>
      <c r="F4" s="28" t="s">
        <v>289</v>
      </c>
    </row>
    <row r="5" spans="1:9" s="13" customFormat="1" ht="22.5">
      <c r="B5" s="28" t="s">
        <v>73</v>
      </c>
      <c r="C5" s="29" t="s">
        <v>74</v>
      </c>
      <c r="D5" s="111" t="s">
        <v>75</v>
      </c>
      <c r="E5" s="111" t="s">
        <v>75</v>
      </c>
      <c r="F5" s="111" t="s">
        <v>75</v>
      </c>
    </row>
    <row r="6" spans="1:9" s="13" customFormat="1" ht="11.25" customHeight="1">
      <c r="A6" s="13" t="s">
        <v>76</v>
      </c>
      <c r="B6" s="28" t="s">
        <v>47</v>
      </c>
      <c r="C6" s="30" t="s">
        <v>47</v>
      </c>
      <c r="D6" s="28" t="s">
        <v>47</v>
      </c>
      <c r="E6" s="28" t="s">
        <v>47</v>
      </c>
      <c r="F6" s="28" t="s">
        <v>47</v>
      </c>
    </row>
    <row r="7" spans="1:9" s="13" customFormat="1" ht="11.25" customHeight="1">
      <c r="A7" s="27" t="s">
        <v>77</v>
      </c>
      <c r="B7" s="28"/>
      <c r="C7" s="30"/>
      <c r="D7" s="28"/>
      <c r="E7" s="28"/>
      <c r="F7" s="28"/>
    </row>
    <row r="8" spans="1:9" s="13" customFormat="1" ht="11.25">
      <c r="A8" s="6" t="s">
        <v>78</v>
      </c>
      <c r="B8" s="14"/>
      <c r="C8" s="30"/>
      <c r="D8" s="14"/>
      <c r="E8" s="14"/>
      <c r="F8" s="14"/>
    </row>
    <row r="9" spans="1:9" s="13" customFormat="1" ht="11.25" customHeight="1">
      <c r="A9" s="23" t="s">
        <v>79</v>
      </c>
      <c r="B9" s="72">
        <v>1.044</v>
      </c>
      <c r="C9" s="30">
        <v>1.796</v>
      </c>
      <c r="D9" s="72">
        <v>4.5789999999999997</v>
      </c>
      <c r="E9" s="72">
        <v>7.5410000000000004</v>
      </c>
      <c r="F9" s="72">
        <v>6.8</v>
      </c>
    </row>
    <row r="10" spans="1:9" s="13" customFormat="1" ht="11.25" customHeight="1">
      <c r="A10" s="23" t="s">
        <v>80</v>
      </c>
      <c r="B10" s="72">
        <v>0.73299999999999998</v>
      </c>
      <c r="C10" s="30">
        <v>0.751</v>
      </c>
      <c r="D10" s="72">
        <v>0.77</v>
      </c>
      <c r="E10" s="72">
        <v>0.78900000000000003</v>
      </c>
      <c r="F10" s="72">
        <v>0.80900000000000005</v>
      </c>
    </row>
    <row r="11" spans="1:9" s="13" customFormat="1" ht="11.25" customHeight="1">
      <c r="A11" s="23" t="s">
        <v>26</v>
      </c>
      <c r="B11" s="72">
        <v>0</v>
      </c>
      <c r="C11" s="30">
        <v>3.6789999999999998</v>
      </c>
      <c r="D11" s="72">
        <v>6.7190000000000003</v>
      </c>
      <c r="E11" s="72">
        <v>11.82</v>
      </c>
      <c r="F11" s="72">
        <v>12.3</v>
      </c>
    </row>
    <row r="12" spans="1:9" s="13" customFormat="1" ht="11.25" customHeight="1">
      <c r="A12" s="24" t="s">
        <v>50</v>
      </c>
      <c r="B12" s="73">
        <v>1.7769999999999999</v>
      </c>
      <c r="C12" s="74">
        <v>6.226</v>
      </c>
      <c r="D12" s="73">
        <v>12.068</v>
      </c>
      <c r="E12" s="73">
        <v>20.149999999999999</v>
      </c>
      <c r="F12" s="234">
        <v>19.899999999999999</v>
      </c>
    </row>
    <row r="13" spans="1:9" s="13" customFormat="1" ht="8.1" customHeight="1">
      <c r="A13" s="6"/>
      <c r="B13" s="75"/>
      <c r="C13" s="76"/>
      <c r="D13" s="75"/>
      <c r="E13" s="75"/>
      <c r="F13" s="75"/>
    </row>
    <row r="14" spans="1:9" s="13" customFormat="1" ht="11.25" customHeight="1">
      <c r="A14" s="6" t="s">
        <v>1</v>
      </c>
      <c r="B14" s="75"/>
      <c r="C14" s="76"/>
      <c r="D14" s="75"/>
      <c r="E14" s="75"/>
      <c r="F14" s="75"/>
    </row>
    <row r="15" spans="1:9" s="13" customFormat="1" ht="11.25" customHeight="1">
      <c r="A15" s="23" t="s">
        <v>79</v>
      </c>
      <c r="B15" s="72">
        <v>0</v>
      </c>
      <c r="C15" s="30">
        <v>0</v>
      </c>
      <c r="D15" s="72">
        <v>0</v>
      </c>
      <c r="E15" s="72">
        <v>0</v>
      </c>
      <c r="F15" s="72">
        <v>0</v>
      </c>
    </row>
    <row r="16" spans="1:9" s="13" customFormat="1" ht="11.25" customHeight="1">
      <c r="A16" s="23" t="s">
        <v>80</v>
      </c>
      <c r="B16" s="72">
        <v>1.111</v>
      </c>
      <c r="C16" s="30">
        <v>1.18</v>
      </c>
      <c r="D16" s="72">
        <v>1.17</v>
      </c>
      <c r="E16" s="72">
        <v>0.49199999999999999</v>
      </c>
      <c r="F16" s="72">
        <v>0.49099999999999999</v>
      </c>
    </row>
    <row r="17" spans="1:6" s="13" customFormat="1" ht="11.25" customHeight="1">
      <c r="A17" s="23" t="s">
        <v>26</v>
      </c>
      <c r="B17" s="72">
        <v>0</v>
      </c>
      <c r="C17" s="30">
        <v>0</v>
      </c>
      <c r="D17" s="72">
        <v>0</v>
      </c>
      <c r="E17" s="72">
        <v>0</v>
      </c>
      <c r="F17" s="72">
        <v>0</v>
      </c>
    </row>
    <row r="18" spans="1:6" s="13" customFormat="1" ht="11.25" customHeight="1">
      <c r="A18" s="24" t="s">
        <v>50</v>
      </c>
      <c r="B18" s="73">
        <v>1.111</v>
      </c>
      <c r="C18" s="74">
        <v>1.18</v>
      </c>
      <c r="D18" s="73">
        <v>1.17</v>
      </c>
      <c r="E18" s="73">
        <v>0.49199999999999999</v>
      </c>
      <c r="F18" s="73">
        <v>0.49099999999999999</v>
      </c>
    </row>
    <row r="19" spans="1:6" s="13" customFormat="1" ht="7.5" customHeight="1">
      <c r="A19" s="6"/>
      <c r="B19" s="75"/>
      <c r="C19" s="76"/>
      <c r="D19" s="75"/>
      <c r="E19" s="75"/>
      <c r="F19" s="75"/>
    </row>
    <row r="20" spans="1:6" s="13" customFormat="1" ht="11.25" customHeight="1">
      <c r="A20" s="6" t="s">
        <v>2</v>
      </c>
      <c r="B20" s="75"/>
      <c r="C20" s="76"/>
      <c r="D20" s="75"/>
      <c r="E20" s="75"/>
      <c r="F20" s="75"/>
    </row>
    <row r="21" spans="1:6" s="13" customFormat="1" ht="11.25" customHeight="1">
      <c r="A21" s="23" t="s">
        <v>79</v>
      </c>
      <c r="B21" s="72">
        <v>82.912999999999997</v>
      </c>
      <c r="C21" s="30">
        <v>102.896</v>
      </c>
      <c r="D21" s="72">
        <v>154.31700000000001</v>
      </c>
      <c r="E21" s="72">
        <v>168.441</v>
      </c>
      <c r="F21" s="72">
        <v>189.89599999999999</v>
      </c>
    </row>
    <row r="22" spans="1:6" s="13" customFormat="1" ht="11.25" customHeight="1">
      <c r="A22" s="23" t="s">
        <v>80</v>
      </c>
      <c r="B22" s="72">
        <v>1.651</v>
      </c>
      <c r="C22" s="30">
        <v>1.6919999999999999</v>
      </c>
      <c r="D22" s="72">
        <v>1.734</v>
      </c>
      <c r="E22" s="72">
        <v>1.7689999999999999</v>
      </c>
      <c r="F22" s="72">
        <v>1.8129999999999999</v>
      </c>
    </row>
    <row r="23" spans="1:6" s="13" customFormat="1" ht="11.25" customHeight="1">
      <c r="A23" s="23" t="s">
        <v>26</v>
      </c>
      <c r="B23" s="72">
        <v>78.870999999999995</v>
      </c>
      <c r="C23" s="30">
        <v>222.971</v>
      </c>
      <c r="D23" s="72">
        <v>275.65100000000001</v>
      </c>
      <c r="E23" s="72">
        <v>315.34800000000001</v>
      </c>
      <c r="F23" s="72">
        <v>337.80599999999998</v>
      </c>
    </row>
    <row r="24" spans="1:6" s="13" customFormat="1" ht="11.25" customHeight="1">
      <c r="A24" s="24" t="s">
        <v>50</v>
      </c>
      <c r="B24" s="73">
        <v>163.435</v>
      </c>
      <c r="C24" s="74">
        <v>327.55900000000003</v>
      </c>
      <c r="D24" s="73">
        <v>431.702</v>
      </c>
      <c r="E24" s="73">
        <v>485.55799999999999</v>
      </c>
      <c r="F24" s="73">
        <v>529.48800000000006</v>
      </c>
    </row>
    <row r="25" spans="1:6" s="13" customFormat="1" ht="6.95" customHeight="1">
      <c r="A25" s="24"/>
      <c r="B25" s="75"/>
      <c r="C25" s="76"/>
      <c r="D25" s="75"/>
      <c r="E25" s="75"/>
      <c r="F25" s="75"/>
    </row>
    <row r="26" spans="1:6" s="13" customFormat="1" ht="11.25" customHeight="1">
      <c r="A26" s="27" t="s">
        <v>81</v>
      </c>
      <c r="B26" s="75"/>
      <c r="C26" s="76"/>
      <c r="D26" s="75"/>
      <c r="E26" s="75"/>
      <c r="F26" s="75"/>
    </row>
    <row r="27" spans="1:6" s="13" customFormat="1" ht="11.25" customHeight="1">
      <c r="A27" s="6" t="s">
        <v>3</v>
      </c>
      <c r="B27" s="75"/>
      <c r="C27" s="76"/>
      <c r="D27" s="75"/>
      <c r="E27" s="75"/>
      <c r="F27" s="75"/>
    </row>
    <row r="28" spans="1:6" s="13" customFormat="1" ht="11.25" customHeight="1">
      <c r="A28" s="23" t="s">
        <v>79</v>
      </c>
      <c r="B28" s="253">
        <v>398.48899999999998</v>
      </c>
      <c r="C28" s="254">
        <v>436.26600000000002</v>
      </c>
      <c r="D28" s="253">
        <v>462.99200000000002</v>
      </c>
      <c r="E28" s="253">
        <v>465.56</v>
      </c>
      <c r="F28" s="253">
        <v>497.44799999999998</v>
      </c>
    </row>
    <row r="29" spans="1:6" s="13" customFormat="1" ht="11.25" customHeight="1">
      <c r="A29" s="23" t="s">
        <v>80</v>
      </c>
      <c r="B29" s="253">
        <v>8.202</v>
      </c>
      <c r="C29" s="254">
        <v>8.3859999999999992</v>
      </c>
      <c r="D29" s="253">
        <v>8.5749999999999993</v>
      </c>
      <c r="E29" s="253">
        <v>8.7899999999999991</v>
      </c>
      <c r="F29" s="253">
        <v>9.0090000000000003</v>
      </c>
    </row>
    <row r="30" spans="1:6" s="13" customFormat="1" ht="11.25" customHeight="1">
      <c r="A30" s="23" t="s">
        <v>26</v>
      </c>
      <c r="B30" s="253">
        <v>0</v>
      </c>
      <c r="C30" s="254">
        <v>759.91899999999998</v>
      </c>
      <c r="D30" s="253">
        <v>826.66499999999996</v>
      </c>
      <c r="E30" s="253">
        <v>837.98500000000001</v>
      </c>
      <c r="F30" s="253">
        <v>919.42100000000005</v>
      </c>
    </row>
    <row r="31" spans="1:6" s="13" customFormat="1" ht="11.25" customHeight="1">
      <c r="A31" s="24" t="s">
        <v>50</v>
      </c>
      <c r="B31" s="255">
        <v>406.69099999999997</v>
      </c>
      <c r="C31" s="280">
        <v>1204.5999999999999</v>
      </c>
      <c r="D31" s="281">
        <v>1298.232</v>
      </c>
      <c r="E31" s="281">
        <v>1312.335</v>
      </c>
      <c r="F31" s="281">
        <v>1425.8779999999999</v>
      </c>
    </row>
    <row r="32" spans="1:6" s="13" customFormat="1" ht="6.95" customHeight="1">
      <c r="A32" s="6"/>
      <c r="B32" s="75"/>
      <c r="C32" s="76"/>
      <c r="D32" s="75"/>
      <c r="E32" s="75"/>
      <c r="F32" s="75"/>
    </row>
    <row r="33" spans="1:6" s="13" customFormat="1" ht="11.25" customHeight="1">
      <c r="A33" s="6" t="s">
        <v>4</v>
      </c>
      <c r="B33" s="75"/>
      <c r="C33" s="76"/>
      <c r="D33" s="75"/>
      <c r="E33" s="75"/>
      <c r="F33" s="75"/>
    </row>
    <row r="34" spans="1:6" s="13" customFormat="1" ht="11.25" customHeight="1">
      <c r="A34" s="23" t="s">
        <v>79</v>
      </c>
      <c r="B34" s="72">
        <v>0.91300000000000003</v>
      </c>
      <c r="C34" s="30">
        <v>0.995</v>
      </c>
      <c r="D34" s="72">
        <v>1.7529999999999999</v>
      </c>
      <c r="E34" s="72">
        <v>2.0680000000000001</v>
      </c>
      <c r="F34" s="72">
        <v>1.9370000000000001</v>
      </c>
    </row>
    <row r="35" spans="1:6" s="13" customFormat="1" ht="11.25" customHeight="1">
      <c r="A35" s="23" t="s">
        <v>80</v>
      </c>
      <c r="B35" s="72">
        <v>9.1999999999999998E-2</v>
      </c>
      <c r="C35" s="30">
        <v>7.3999999999999996E-2</v>
      </c>
      <c r="D35" s="72">
        <v>7.5999999999999998E-2</v>
      </c>
      <c r="E35" s="72">
        <v>7.8E-2</v>
      </c>
      <c r="F35" s="72">
        <v>0.08</v>
      </c>
    </row>
    <row r="36" spans="1:6" s="13" customFormat="1" ht="11.25" customHeight="1">
      <c r="A36" s="23" t="s">
        <v>26</v>
      </c>
      <c r="B36" s="72">
        <v>0</v>
      </c>
      <c r="C36" s="30">
        <v>0.90300000000000002</v>
      </c>
      <c r="D36" s="72">
        <v>0.996</v>
      </c>
      <c r="E36" s="72">
        <v>1.8140000000000001</v>
      </c>
      <c r="F36" s="72">
        <v>2.1520000000000001</v>
      </c>
    </row>
    <row r="37" spans="1:6" s="13" customFormat="1" ht="11.25" customHeight="1">
      <c r="A37" s="24" t="s">
        <v>50</v>
      </c>
      <c r="B37" s="73">
        <v>1.0049999999999999</v>
      </c>
      <c r="C37" s="74">
        <v>1.972</v>
      </c>
      <c r="D37" s="73">
        <v>2.8250000000000002</v>
      </c>
      <c r="E37" s="73">
        <v>3.96</v>
      </c>
      <c r="F37" s="73">
        <v>4.1689999999999996</v>
      </c>
    </row>
    <row r="38" spans="1:6" s="13" customFormat="1" ht="6.95" customHeight="1">
      <c r="A38" s="23"/>
      <c r="B38" s="75"/>
      <c r="C38" s="76"/>
      <c r="D38" s="75"/>
      <c r="E38" s="75"/>
      <c r="F38" s="75"/>
    </row>
    <row r="39" spans="1:6" s="13" customFormat="1" ht="11.25" customHeight="1">
      <c r="A39" s="6" t="s">
        <v>5</v>
      </c>
      <c r="B39" s="75"/>
      <c r="C39" s="76"/>
      <c r="D39" s="75"/>
      <c r="E39" s="75"/>
      <c r="F39" s="75"/>
    </row>
    <row r="40" spans="1:6" s="13" customFormat="1" ht="11.25" customHeight="1">
      <c r="A40" s="23" t="s">
        <v>79</v>
      </c>
      <c r="B40" s="72">
        <v>0.52</v>
      </c>
      <c r="C40" s="30">
        <v>0.92400000000000004</v>
      </c>
      <c r="D40" s="72">
        <v>1.506</v>
      </c>
      <c r="E40" s="72">
        <v>0.98199999999999998</v>
      </c>
      <c r="F40" s="72">
        <v>0.80100000000000005</v>
      </c>
    </row>
    <row r="41" spans="1:6" s="13" customFormat="1" ht="11.25" customHeight="1">
      <c r="A41" s="23" t="s">
        <v>80</v>
      </c>
      <c r="B41" s="72">
        <v>6.7000000000000004E-2</v>
      </c>
      <c r="C41" s="30">
        <v>6.9000000000000006E-2</v>
      </c>
      <c r="D41" s="72">
        <v>7.0000000000000007E-2</v>
      </c>
      <c r="E41" s="72">
        <v>7.1999999999999995E-2</v>
      </c>
      <c r="F41" s="72">
        <v>7.1999999999999995E-2</v>
      </c>
    </row>
    <row r="42" spans="1:6" s="13" customFormat="1" ht="11.25" customHeight="1">
      <c r="A42" s="23" t="s">
        <v>26</v>
      </c>
      <c r="B42" s="72">
        <v>0</v>
      </c>
      <c r="C42" s="30">
        <v>0.23</v>
      </c>
      <c r="D42" s="72">
        <v>1.8320000000000001</v>
      </c>
      <c r="E42" s="72">
        <v>2.9870000000000001</v>
      </c>
      <c r="F42" s="72">
        <v>1.9490000000000001</v>
      </c>
    </row>
    <row r="43" spans="1:6" s="13" customFormat="1" ht="11.25" customHeight="1">
      <c r="A43" s="24" t="s">
        <v>50</v>
      </c>
      <c r="B43" s="73">
        <v>0.58699999999999997</v>
      </c>
      <c r="C43" s="74">
        <v>1.2230000000000001</v>
      </c>
      <c r="D43" s="73">
        <v>3.4079999999999999</v>
      </c>
      <c r="E43" s="73">
        <v>4.0410000000000004</v>
      </c>
      <c r="F43" s="73">
        <v>2.8220000000000001</v>
      </c>
    </row>
    <row r="44" spans="1:6" s="13" customFormat="1" ht="6.95" customHeight="1">
      <c r="A44" s="6"/>
      <c r="B44" s="75"/>
      <c r="C44" s="76"/>
      <c r="D44" s="75"/>
      <c r="E44" s="75"/>
      <c r="F44" s="75"/>
    </row>
    <row r="45" spans="1:6" s="13" customFormat="1" ht="11.25" customHeight="1">
      <c r="A45" s="26" t="s">
        <v>82</v>
      </c>
      <c r="B45" s="75"/>
      <c r="C45" s="76"/>
      <c r="D45" s="75"/>
      <c r="E45" s="75"/>
      <c r="F45" s="75"/>
    </row>
    <row r="46" spans="1:6" s="13" customFormat="1" ht="11.25" customHeight="1">
      <c r="A46" s="6" t="s">
        <v>83</v>
      </c>
      <c r="B46" s="75"/>
      <c r="C46" s="76"/>
      <c r="D46" s="75"/>
      <c r="E46" s="75"/>
      <c r="F46" s="75"/>
    </row>
    <row r="47" spans="1:6" s="13" customFormat="1" ht="11.25" customHeight="1">
      <c r="A47" s="23" t="s">
        <v>79</v>
      </c>
      <c r="B47" s="72">
        <v>17.962</v>
      </c>
      <c r="C47" s="30">
        <v>21.481999999999999</v>
      </c>
      <c r="D47" s="72">
        <v>21.95</v>
      </c>
      <c r="E47" s="72">
        <v>23.562999999999999</v>
      </c>
      <c r="F47" s="72">
        <v>26.13</v>
      </c>
    </row>
    <row r="48" spans="1:6" s="13" customFormat="1" ht="11.25" customHeight="1">
      <c r="A48" s="23" t="s">
        <v>80</v>
      </c>
      <c r="B48" s="72">
        <v>0.69799999999999995</v>
      </c>
      <c r="C48" s="30">
        <v>0.86499999999999999</v>
      </c>
      <c r="D48" s="72">
        <v>0.873</v>
      </c>
      <c r="E48" s="72">
        <v>0.88200000000000001</v>
      </c>
      <c r="F48" s="72">
        <v>0.89100000000000001</v>
      </c>
    </row>
    <row r="49" spans="1:6" s="13" customFormat="1" ht="11.25" customHeight="1">
      <c r="A49" s="23" t="s">
        <v>26</v>
      </c>
      <c r="B49" s="72">
        <v>0</v>
      </c>
      <c r="C49" s="30">
        <v>33.151000000000003</v>
      </c>
      <c r="D49" s="72">
        <v>34.588999999999999</v>
      </c>
      <c r="E49" s="72">
        <v>36.534999999999997</v>
      </c>
      <c r="F49" s="72">
        <v>40.396999999999998</v>
      </c>
    </row>
    <row r="50" spans="1:6" s="13" customFormat="1" ht="11.25" customHeight="1">
      <c r="A50" s="24" t="s">
        <v>50</v>
      </c>
      <c r="B50" s="73">
        <v>18.66</v>
      </c>
      <c r="C50" s="74">
        <v>55.497999999999998</v>
      </c>
      <c r="D50" s="73">
        <v>57.411999999999999</v>
      </c>
      <c r="E50" s="73">
        <v>60.98</v>
      </c>
      <c r="F50" s="73">
        <v>67.418000000000006</v>
      </c>
    </row>
    <row r="51" spans="1:6" s="13" customFormat="1" ht="7.5" customHeight="1">
      <c r="A51" s="6"/>
      <c r="B51" s="75"/>
      <c r="C51" s="76"/>
      <c r="D51" s="75"/>
      <c r="E51" s="75"/>
      <c r="F51" s="75"/>
    </row>
    <row r="52" spans="1:6" s="13" customFormat="1" ht="11.25">
      <c r="A52" s="6" t="s">
        <v>7</v>
      </c>
      <c r="B52" s="75"/>
      <c r="C52" s="76"/>
      <c r="D52" s="75"/>
      <c r="E52" s="75"/>
      <c r="F52" s="75"/>
    </row>
    <row r="53" spans="1:6" s="13" customFormat="1" ht="11.25" customHeight="1">
      <c r="A53" s="23" t="s">
        <v>79</v>
      </c>
      <c r="B53" s="72">
        <v>0.95099999999999996</v>
      </c>
      <c r="C53" s="30">
        <v>0.85499999999999998</v>
      </c>
      <c r="D53" s="72">
        <v>0.90700000000000003</v>
      </c>
      <c r="E53" s="72">
        <v>1.1240000000000001</v>
      </c>
      <c r="F53" s="72">
        <v>1.538</v>
      </c>
    </row>
    <row r="54" spans="1:6" s="13" customFormat="1" ht="11.25" customHeight="1">
      <c r="A54" s="23" t="s">
        <v>80</v>
      </c>
      <c r="B54" s="72">
        <v>0.12</v>
      </c>
      <c r="C54" s="30">
        <v>0.125</v>
      </c>
      <c r="D54" s="72">
        <v>0.126</v>
      </c>
      <c r="E54" s="72">
        <v>0.128</v>
      </c>
      <c r="F54" s="72">
        <v>0.129</v>
      </c>
    </row>
    <row r="55" spans="1:6" s="13" customFormat="1" ht="11.25" customHeight="1">
      <c r="A55" s="23" t="s">
        <v>26</v>
      </c>
      <c r="B55" s="72">
        <v>0</v>
      </c>
      <c r="C55" s="30">
        <v>2.782</v>
      </c>
      <c r="D55" s="72">
        <v>2.6040000000000001</v>
      </c>
      <c r="E55" s="72">
        <v>2.887</v>
      </c>
      <c r="F55" s="72">
        <v>3.6560000000000001</v>
      </c>
    </row>
    <row r="56" spans="1:6" s="13" customFormat="1" ht="11.25" customHeight="1">
      <c r="A56" s="24" t="s">
        <v>50</v>
      </c>
      <c r="B56" s="73">
        <v>1.071</v>
      </c>
      <c r="C56" s="74">
        <v>3.762</v>
      </c>
      <c r="D56" s="73">
        <v>3.637</v>
      </c>
      <c r="E56" s="73">
        <v>4.1390000000000002</v>
      </c>
      <c r="F56" s="73">
        <v>5.3230000000000004</v>
      </c>
    </row>
    <row r="57" spans="1:6" s="13" customFormat="1" ht="6.95" customHeight="1">
      <c r="A57" s="24"/>
      <c r="B57" s="77"/>
      <c r="C57" s="78"/>
      <c r="D57" s="77"/>
      <c r="E57" s="77"/>
      <c r="F57" s="77"/>
    </row>
    <row r="58" spans="1:6" s="13" customFormat="1" ht="11.25">
      <c r="A58" s="6" t="s">
        <v>9</v>
      </c>
      <c r="B58" s="75"/>
      <c r="C58" s="76"/>
      <c r="D58" s="75"/>
      <c r="E58" s="75"/>
      <c r="F58" s="75"/>
    </row>
    <row r="59" spans="1:6" s="13" customFormat="1" ht="11.25" customHeight="1">
      <c r="A59" s="23" t="s">
        <v>79</v>
      </c>
      <c r="B59" s="72">
        <v>11.092000000000001</v>
      </c>
      <c r="C59" s="30">
        <v>19.137</v>
      </c>
      <c r="D59" s="72">
        <v>24.501000000000001</v>
      </c>
      <c r="E59" s="72">
        <v>37.756</v>
      </c>
      <c r="F59" s="72">
        <v>40.36</v>
      </c>
    </row>
    <row r="60" spans="1:6" s="13" customFormat="1" ht="11.25" customHeight="1">
      <c r="A60" s="23" t="s">
        <v>80</v>
      </c>
      <c r="B60" s="72">
        <v>0.90100000000000002</v>
      </c>
      <c r="C60" s="30">
        <v>0.93400000000000005</v>
      </c>
      <c r="D60" s="72">
        <v>0.98</v>
      </c>
      <c r="E60" s="72">
        <v>1.0289999999999999</v>
      </c>
      <c r="F60" s="72">
        <v>1.081</v>
      </c>
    </row>
    <row r="61" spans="1:6" s="13" customFormat="1" ht="11.25" customHeight="1">
      <c r="A61" s="23" t="s">
        <v>26</v>
      </c>
      <c r="B61" s="72">
        <v>0</v>
      </c>
      <c r="C61" s="30">
        <v>29.972999999999999</v>
      </c>
      <c r="D61" s="72">
        <v>40.531999999999996</v>
      </c>
      <c r="E61" s="72">
        <v>60.274000000000001</v>
      </c>
      <c r="F61" s="72">
        <v>69.491</v>
      </c>
    </row>
    <row r="62" spans="1:6" s="13" customFormat="1" ht="11.25" customHeight="1">
      <c r="A62" s="24" t="s">
        <v>50</v>
      </c>
      <c r="B62" s="73">
        <v>11.993</v>
      </c>
      <c r="C62" s="74">
        <v>50.043999999999997</v>
      </c>
      <c r="D62" s="73">
        <v>66.013000000000005</v>
      </c>
      <c r="E62" s="73">
        <v>99.058999999999997</v>
      </c>
      <c r="F62" s="73">
        <v>110.932</v>
      </c>
    </row>
    <row r="63" spans="1:6" s="13" customFormat="1" ht="8.1" customHeight="1">
      <c r="A63" s="112"/>
      <c r="B63" s="113"/>
      <c r="C63" s="116"/>
      <c r="D63" s="113"/>
      <c r="E63" s="113"/>
      <c r="F63" s="113"/>
    </row>
    <row r="64" spans="1:6" s="13" customFormat="1" ht="11.25" customHeight="1">
      <c r="A64" s="13" t="s">
        <v>76</v>
      </c>
      <c r="B64" s="28" t="s">
        <v>42</v>
      </c>
      <c r="C64" s="29" t="s">
        <v>70</v>
      </c>
      <c r="D64" s="28" t="s">
        <v>71</v>
      </c>
      <c r="E64" s="28" t="s">
        <v>72</v>
      </c>
      <c r="F64" s="28" t="s">
        <v>289</v>
      </c>
    </row>
    <row r="65" spans="1:6" s="13" customFormat="1" ht="22.5">
      <c r="B65" s="28" t="s">
        <v>73</v>
      </c>
      <c r="C65" s="29" t="s">
        <v>84</v>
      </c>
      <c r="D65" s="111" t="s">
        <v>75</v>
      </c>
      <c r="E65" s="111" t="s">
        <v>75</v>
      </c>
      <c r="F65" s="111" t="s">
        <v>75</v>
      </c>
    </row>
    <row r="66" spans="1:6" s="13" customFormat="1" ht="11.25" customHeight="1">
      <c r="B66" s="28" t="s">
        <v>47</v>
      </c>
      <c r="C66" s="30" t="s">
        <v>47</v>
      </c>
      <c r="D66" s="28" t="s">
        <v>47</v>
      </c>
      <c r="E66" s="28" t="s">
        <v>47</v>
      </c>
      <c r="F66" s="28" t="s">
        <v>47</v>
      </c>
    </row>
    <row r="67" spans="1:6" s="13" customFormat="1" ht="11.25">
      <c r="A67" s="6" t="s">
        <v>8</v>
      </c>
      <c r="B67" s="15"/>
      <c r="C67" s="30"/>
      <c r="D67" s="15"/>
      <c r="E67" s="15"/>
      <c r="F67" s="15"/>
    </row>
    <row r="68" spans="1:6" s="13" customFormat="1" ht="11.25" customHeight="1">
      <c r="A68" s="23" t="s">
        <v>79</v>
      </c>
      <c r="B68" s="72">
        <v>103.041</v>
      </c>
      <c r="C68" s="30">
        <v>115.702</v>
      </c>
      <c r="D68" s="72">
        <v>113.645</v>
      </c>
      <c r="E68" s="72">
        <v>118.94799999999999</v>
      </c>
      <c r="F68" s="72">
        <v>110.413</v>
      </c>
    </row>
    <row r="69" spans="1:6" s="13" customFormat="1" ht="11.25" customHeight="1">
      <c r="A69" s="23" t="s">
        <v>80</v>
      </c>
      <c r="B69" s="72">
        <v>3.1309999999999998</v>
      </c>
      <c r="C69" s="30">
        <v>3.21</v>
      </c>
      <c r="D69" s="72">
        <v>3.29</v>
      </c>
      <c r="E69" s="72">
        <v>3.3719999999999999</v>
      </c>
      <c r="F69" s="72">
        <v>3.456</v>
      </c>
    </row>
    <row r="70" spans="1:6" s="13" customFormat="1" ht="11.25" customHeight="1">
      <c r="A70" s="23" t="s">
        <v>26</v>
      </c>
      <c r="B70" s="72">
        <v>0</v>
      </c>
      <c r="C70" s="30">
        <v>209.66399999999999</v>
      </c>
      <c r="D70" s="72">
        <v>214.05</v>
      </c>
      <c r="E70" s="72">
        <v>220.83199999999999</v>
      </c>
      <c r="F70" s="72">
        <v>211.26499999999999</v>
      </c>
    </row>
    <row r="71" spans="1:6" s="13" customFormat="1" ht="11.25" customHeight="1">
      <c r="A71" s="24" t="s">
        <v>50</v>
      </c>
      <c r="B71" s="73">
        <v>106.172</v>
      </c>
      <c r="C71" s="74">
        <v>328.57600000000002</v>
      </c>
      <c r="D71" s="73">
        <v>330.98500000000001</v>
      </c>
      <c r="E71" s="73">
        <v>343.15199999999999</v>
      </c>
      <c r="F71" s="73">
        <v>325.13400000000001</v>
      </c>
    </row>
    <row r="72" spans="1:6" s="13" customFormat="1" ht="6.95" customHeight="1">
      <c r="A72" s="24"/>
      <c r="B72" s="77"/>
      <c r="C72" s="78"/>
      <c r="D72" s="77"/>
      <c r="E72" s="77"/>
      <c r="F72" s="77"/>
    </row>
    <row r="73" spans="1:6" s="13" customFormat="1" ht="11.25">
      <c r="A73" s="6" t="s">
        <v>6</v>
      </c>
      <c r="B73" s="75"/>
      <c r="C73" s="76"/>
      <c r="D73" s="75"/>
      <c r="E73" s="75"/>
      <c r="F73" s="75"/>
    </row>
    <row r="74" spans="1:6" s="13" customFormat="1" ht="11.25" customHeight="1">
      <c r="A74" s="23" t="s">
        <v>79</v>
      </c>
      <c r="B74" s="72">
        <v>17.050999999999998</v>
      </c>
      <c r="C74" s="30">
        <v>14.849</v>
      </c>
      <c r="D74" s="72">
        <v>31.248000000000001</v>
      </c>
      <c r="E74" s="72">
        <v>35.786000000000001</v>
      </c>
      <c r="F74" s="72">
        <v>36.42</v>
      </c>
    </row>
    <row r="75" spans="1:6" s="13" customFormat="1" ht="11.25" customHeight="1">
      <c r="A75" s="23" t="s">
        <v>80</v>
      </c>
      <c r="B75" s="72">
        <v>0.69</v>
      </c>
      <c r="C75" s="30">
        <v>0.85499999999999998</v>
      </c>
      <c r="D75" s="72">
        <v>0.71799999999999997</v>
      </c>
      <c r="E75" s="72">
        <v>0.73199999999999998</v>
      </c>
      <c r="F75" s="72">
        <v>0.75</v>
      </c>
    </row>
    <row r="76" spans="1:6" s="13" customFormat="1" ht="11.25" customHeight="1">
      <c r="A76" s="23" t="s">
        <v>26</v>
      </c>
      <c r="B76" s="72">
        <v>0</v>
      </c>
      <c r="C76" s="30">
        <v>26.948</v>
      </c>
      <c r="D76" s="72">
        <v>51.557000000000002</v>
      </c>
      <c r="E76" s="72">
        <v>60.64</v>
      </c>
      <c r="F76" s="72">
        <v>63.457999999999998</v>
      </c>
    </row>
    <row r="77" spans="1:6" s="13" customFormat="1" ht="11.25" customHeight="1">
      <c r="A77" s="24" t="s">
        <v>50</v>
      </c>
      <c r="B77" s="73">
        <v>17.741</v>
      </c>
      <c r="C77" s="74">
        <v>42.652000000000001</v>
      </c>
      <c r="D77" s="73">
        <v>83.522999999999996</v>
      </c>
      <c r="E77" s="73">
        <v>97.158000000000001</v>
      </c>
      <c r="F77" s="73">
        <v>100.628</v>
      </c>
    </row>
    <row r="78" spans="1:6" s="13" customFormat="1" ht="7.5" customHeight="1">
      <c r="A78" s="6"/>
      <c r="B78" s="75"/>
      <c r="C78" s="76"/>
      <c r="D78" s="75"/>
      <c r="E78" s="75"/>
      <c r="F78" s="75"/>
    </row>
    <row r="79" spans="1:6" s="13" customFormat="1" ht="11.25" hidden="1" customHeight="1">
      <c r="A79" s="6" t="s">
        <v>85</v>
      </c>
      <c r="B79" s="75"/>
      <c r="C79" s="76"/>
      <c r="D79" s="75"/>
      <c r="E79" s="75"/>
      <c r="F79" s="75"/>
    </row>
    <row r="80" spans="1:6" s="13" customFormat="1" ht="11.25" hidden="1" customHeight="1">
      <c r="A80" s="23" t="s">
        <v>79</v>
      </c>
      <c r="B80" s="75"/>
      <c r="C80" s="76"/>
      <c r="D80" s="75"/>
      <c r="E80" s="75"/>
      <c r="F80" s="75"/>
    </row>
    <row r="81" spans="1:6" s="13" customFormat="1" ht="11.25" hidden="1" customHeight="1">
      <c r="A81" s="23" t="s">
        <v>80</v>
      </c>
      <c r="B81" s="75"/>
      <c r="C81" s="76"/>
      <c r="D81" s="75"/>
      <c r="E81" s="75"/>
      <c r="F81" s="75"/>
    </row>
    <row r="82" spans="1:6" s="13" customFormat="1" ht="11.25" hidden="1" customHeight="1">
      <c r="A82" s="23" t="s">
        <v>26</v>
      </c>
      <c r="B82" s="75"/>
      <c r="C82" s="76"/>
      <c r="D82" s="75"/>
      <c r="E82" s="75"/>
      <c r="F82" s="75"/>
    </row>
    <row r="83" spans="1:6" s="13" customFormat="1" ht="11.25" hidden="1" customHeight="1">
      <c r="A83" s="24" t="s">
        <v>50</v>
      </c>
      <c r="B83" s="80"/>
      <c r="C83" s="81"/>
      <c r="D83" s="80"/>
      <c r="E83" s="80"/>
      <c r="F83" s="80"/>
    </row>
    <row r="84" spans="1:6" s="13" customFormat="1" ht="8.1" hidden="1" customHeight="1">
      <c r="A84" s="25"/>
      <c r="B84" s="75"/>
      <c r="C84" s="76"/>
      <c r="D84" s="75"/>
      <c r="E84" s="75"/>
      <c r="F84" s="75"/>
    </row>
    <row r="85" spans="1:6" s="13" customFormat="1" ht="11.25" customHeight="1">
      <c r="A85" s="26" t="s">
        <v>86</v>
      </c>
      <c r="B85" s="75"/>
      <c r="C85" s="76"/>
      <c r="D85" s="75"/>
      <c r="E85" s="75"/>
      <c r="F85" s="75"/>
    </row>
    <row r="86" spans="1:6" s="13" customFormat="1" ht="11.25" customHeight="1">
      <c r="A86" s="6" t="s">
        <v>87</v>
      </c>
      <c r="B86" s="75"/>
      <c r="C86" s="76"/>
      <c r="D86" s="75"/>
      <c r="E86" s="75"/>
      <c r="F86" s="75"/>
    </row>
    <row r="87" spans="1:6" s="13" customFormat="1" ht="11.25" customHeight="1">
      <c r="A87" s="23" t="s">
        <v>79</v>
      </c>
      <c r="B87" s="72">
        <v>15.271000000000001</v>
      </c>
      <c r="C87" s="30">
        <v>9.8249999999999993</v>
      </c>
      <c r="D87" s="72">
        <v>17.228999999999999</v>
      </c>
      <c r="E87" s="72">
        <v>22.402000000000001</v>
      </c>
      <c r="F87" s="72">
        <v>16.149999999999999</v>
      </c>
    </row>
    <row r="88" spans="1:6" s="13" customFormat="1" ht="11.25" customHeight="1">
      <c r="A88" s="23" t="s">
        <v>80</v>
      </c>
      <c r="B88" s="72">
        <v>8.3550000000000004</v>
      </c>
      <c r="C88" s="30">
        <v>8.484</v>
      </c>
      <c r="D88" s="72">
        <v>8.7149999999999999</v>
      </c>
      <c r="E88" s="72">
        <v>8.9329999999999998</v>
      </c>
      <c r="F88" s="72">
        <v>9.1560000000000006</v>
      </c>
    </row>
    <row r="89" spans="1:6" s="13" customFormat="1" ht="11.25" customHeight="1">
      <c r="A89" s="23" t="s">
        <v>26</v>
      </c>
      <c r="B89" s="72">
        <v>1.5</v>
      </c>
      <c r="C89" s="30">
        <v>45.883000000000003</v>
      </c>
      <c r="D89" s="72">
        <v>58.186</v>
      </c>
      <c r="E89" s="72">
        <v>55.152999999999999</v>
      </c>
      <c r="F89" s="72">
        <v>40.649000000000001</v>
      </c>
    </row>
    <row r="90" spans="1:6" s="13" customFormat="1" ht="11.25" customHeight="1">
      <c r="A90" s="24" t="s">
        <v>50</v>
      </c>
      <c r="B90" s="73">
        <v>25.126000000000001</v>
      </c>
      <c r="C90" s="74">
        <v>64.191999999999993</v>
      </c>
      <c r="D90" s="73">
        <v>84.13</v>
      </c>
      <c r="E90" s="73">
        <v>86.488</v>
      </c>
      <c r="F90" s="73">
        <v>65.954999999999998</v>
      </c>
    </row>
    <row r="91" spans="1:6" s="13" customFormat="1" ht="6.95" customHeight="1">
      <c r="A91" s="25"/>
      <c r="B91" s="75"/>
      <c r="C91" s="76"/>
      <c r="D91" s="75"/>
      <c r="E91" s="75"/>
      <c r="F91" s="75"/>
    </row>
    <row r="92" spans="1:6" s="13" customFormat="1" ht="11.25" customHeight="1">
      <c r="A92" s="6" t="s">
        <v>10</v>
      </c>
      <c r="B92" s="75"/>
      <c r="C92" s="76"/>
      <c r="D92" s="75"/>
      <c r="E92" s="75"/>
      <c r="F92" s="75"/>
    </row>
    <row r="93" spans="1:6" s="13" customFormat="1" ht="11.25" customHeight="1">
      <c r="A93" s="23" t="s">
        <v>79</v>
      </c>
      <c r="B93" s="72">
        <v>6.7539999999999996</v>
      </c>
      <c r="C93" s="30">
        <v>2.5270000000000001</v>
      </c>
      <c r="D93" s="72">
        <v>5.3979999999999997</v>
      </c>
      <c r="E93" s="72">
        <v>7.7869999999999999</v>
      </c>
      <c r="F93" s="72">
        <v>7.6710000000000003</v>
      </c>
    </row>
    <row r="94" spans="1:6" s="13" customFormat="1" ht="11.25" customHeight="1">
      <c r="A94" s="23" t="s">
        <v>80</v>
      </c>
      <c r="B94" s="72">
        <v>8.1000000000000003E-2</v>
      </c>
      <c r="C94" s="30">
        <v>8.2000000000000003E-2</v>
      </c>
      <c r="D94" s="72">
        <v>8.2000000000000003E-2</v>
      </c>
      <c r="E94" s="72">
        <v>8.3000000000000004E-2</v>
      </c>
      <c r="F94" s="72">
        <v>8.4000000000000005E-2</v>
      </c>
    </row>
    <row r="95" spans="1:6" s="13" customFormat="1" ht="11.25" customHeight="1">
      <c r="A95" s="23" t="s">
        <v>26</v>
      </c>
      <c r="B95" s="72">
        <v>0</v>
      </c>
      <c r="C95" s="30">
        <v>11.82</v>
      </c>
      <c r="D95" s="72">
        <v>4.4219999999999997</v>
      </c>
      <c r="E95" s="72">
        <v>9.4459999999999997</v>
      </c>
      <c r="F95" s="72">
        <v>13.628</v>
      </c>
    </row>
    <row r="96" spans="1:6" s="13" customFormat="1" ht="11.25" customHeight="1">
      <c r="A96" s="24" t="s">
        <v>50</v>
      </c>
      <c r="B96" s="73">
        <v>6.835</v>
      </c>
      <c r="C96" s="74">
        <v>14.429</v>
      </c>
      <c r="D96" s="73">
        <v>9.9019999999999992</v>
      </c>
      <c r="E96" s="73">
        <v>17.315999999999999</v>
      </c>
      <c r="F96" s="73">
        <v>21.382999999999999</v>
      </c>
    </row>
    <row r="97" spans="1:6" s="13" customFormat="1" ht="8.1" customHeight="1">
      <c r="A97" s="6"/>
      <c r="B97" s="75"/>
      <c r="C97" s="76"/>
      <c r="D97" s="75"/>
      <c r="E97" s="75"/>
      <c r="F97" s="75"/>
    </row>
    <row r="98" spans="1:6" s="13" customFormat="1" ht="11.25" customHeight="1">
      <c r="A98" s="6" t="s">
        <v>11</v>
      </c>
      <c r="B98" s="75"/>
      <c r="C98" s="76"/>
      <c r="D98" s="75"/>
      <c r="E98" s="75"/>
      <c r="F98" s="75"/>
    </row>
    <row r="99" spans="1:6" s="13" customFormat="1" ht="11.25" customHeight="1">
      <c r="A99" s="23" t="s">
        <v>79</v>
      </c>
      <c r="B99" s="72">
        <v>9.5640000000000001</v>
      </c>
      <c r="C99" s="30">
        <v>8.2189999999999994</v>
      </c>
      <c r="D99" s="72">
        <v>8.2469999999999999</v>
      </c>
      <c r="E99" s="72">
        <v>8.4949999999999992</v>
      </c>
      <c r="F99" s="72">
        <v>8.2639999999999993</v>
      </c>
    </row>
    <row r="100" spans="1:6" s="13" customFormat="1" ht="11.25" customHeight="1">
      <c r="A100" s="23" t="s">
        <v>26</v>
      </c>
      <c r="B100" s="72">
        <v>17.010999999999999</v>
      </c>
      <c r="C100" s="30">
        <v>16.998999999999999</v>
      </c>
      <c r="D100" s="72">
        <v>14.382</v>
      </c>
      <c r="E100" s="72">
        <v>14.430999999999999</v>
      </c>
      <c r="F100" s="72">
        <v>14.866</v>
      </c>
    </row>
    <row r="101" spans="1:6" s="13" customFormat="1" ht="11.25">
      <c r="A101" s="24" t="s">
        <v>50</v>
      </c>
      <c r="B101" s="73">
        <v>26.574999999999999</v>
      </c>
      <c r="C101" s="74">
        <v>25.218</v>
      </c>
      <c r="D101" s="73">
        <v>22.629000000000001</v>
      </c>
      <c r="E101" s="73">
        <v>22.925999999999998</v>
      </c>
      <c r="F101" s="73">
        <v>23.13</v>
      </c>
    </row>
    <row r="102" spans="1:6" s="13" customFormat="1" ht="7.5" customHeight="1">
      <c r="B102" s="79"/>
      <c r="C102" s="82"/>
      <c r="D102" s="79"/>
      <c r="E102" s="79"/>
      <c r="F102" s="79"/>
    </row>
    <row r="103" spans="1:6" s="13" customFormat="1" ht="11.25">
      <c r="A103" s="6" t="s">
        <v>12</v>
      </c>
      <c r="B103" s="75"/>
      <c r="C103" s="76"/>
      <c r="D103" s="75"/>
      <c r="E103" s="75"/>
      <c r="F103" s="75"/>
    </row>
    <row r="104" spans="1:6" s="13" customFormat="1" ht="11.25" customHeight="1">
      <c r="A104" s="23" t="s">
        <v>79</v>
      </c>
      <c r="B104" s="72">
        <v>40.832999999999998</v>
      </c>
      <c r="C104" s="30">
        <v>22.196999999999999</v>
      </c>
      <c r="D104" s="72">
        <v>11.528</v>
      </c>
      <c r="E104" s="72">
        <v>9.25</v>
      </c>
      <c r="F104" s="72">
        <v>5.5179999999999998</v>
      </c>
    </row>
    <row r="105" spans="1:6" s="13" customFormat="1" ht="11.25" customHeight="1">
      <c r="A105" s="23" t="s">
        <v>26</v>
      </c>
      <c r="B105" s="72">
        <v>63.5</v>
      </c>
      <c r="C105" s="30">
        <v>58.210999999999999</v>
      </c>
      <c r="D105" s="72">
        <v>58.914999999999999</v>
      </c>
      <c r="E105" s="72">
        <v>58.823999999999998</v>
      </c>
      <c r="F105" s="72">
        <v>58.348999999999997</v>
      </c>
    </row>
    <row r="106" spans="1:6" s="13" customFormat="1" ht="11.25" customHeight="1">
      <c r="A106" s="24" t="s">
        <v>50</v>
      </c>
      <c r="B106" s="73">
        <v>104.333</v>
      </c>
      <c r="C106" s="74">
        <v>80.408000000000001</v>
      </c>
      <c r="D106" s="73">
        <v>70.442999999999998</v>
      </c>
      <c r="E106" s="73">
        <v>68.073999999999998</v>
      </c>
      <c r="F106" s="73">
        <v>63.866999999999997</v>
      </c>
    </row>
    <row r="107" spans="1:6" s="13" customFormat="1" ht="7.5" customHeight="1">
      <c r="A107" s="6"/>
      <c r="B107" s="75"/>
      <c r="C107" s="76"/>
      <c r="D107" s="75"/>
      <c r="E107" s="75"/>
      <c r="F107" s="75"/>
    </row>
    <row r="108" spans="1:6" s="13" customFormat="1" ht="11.25" customHeight="1">
      <c r="A108" s="46" t="s">
        <v>13</v>
      </c>
      <c r="B108" s="75"/>
      <c r="C108" s="76"/>
      <c r="D108" s="75"/>
      <c r="E108" s="75"/>
      <c r="F108" s="75"/>
    </row>
    <row r="109" spans="1:6" s="13" customFormat="1" ht="11.25" customHeight="1">
      <c r="A109" s="23" t="s">
        <v>79</v>
      </c>
      <c r="B109" s="72">
        <v>0</v>
      </c>
      <c r="C109" s="30">
        <v>0</v>
      </c>
      <c r="D109" s="72">
        <v>1.1890000000000001</v>
      </c>
      <c r="E109" s="72">
        <v>2.363</v>
      </c>
      <c r="F109" s="72">
        <v>2.806</v>
      </c>
    </row>
    <row r="110" spans="1:6" s="13" customFormat="1" ht="11.25" customHeight="1">
      <c r="A110" s="23" t="s">
        <v>80</v>
      </c>
      <c r="B110" s="72">
        <v>0.41099999999999998</v>
      </c>
      <c r="C110" s="30">
        <v>0.51400000000000001</v>
      </c>
      <c r="D110" s="72">
        <v>0.67</v>
      </c>
      <c r="E110" s="72">
        <v>0.16</v>
      </c>
      <c r="F110" s="72">
        <v>0.16400000000000001</v>
      </c>
    </row>
    <row r="111" spans="1:6" s="13" customFormat="1" ht="11.25" customHeight="1">
      <c r="A111" s="23" t="s">
        <v>26</v>
      </c>
      <c r="B111" s="72">
        <v>0</v>
      </c>
      <c r="C111" s="30">
        <v>0</v>
      </c>
      <c r="D111" s="72">
        <v>0.81499999999999995</v>
      </c>
      <c r="E111" s="72">
        <v>1.1439999999999999</v>
      </c>
      <c r="F111" s="72">
        <v>1.1439999999999999</v>
      </c>
    </row>
    <row r="112" spans="1:6" s="13" customFormat="1" ht="11.25" customHeight="1">
      <c r="A112" s="24" t="s">
        <v>50</v>
      </c>
      <c r="B112" s="73">
        <v>0.41099999999999998</v>
      </c>
      <c r="C112" s="74">
        <v>0.51400000000000001</v>
      </c>
      <c r="D112" s="73">
        <v>2.6739999999999999</v>
      </c>
      <c r="E112" s="73">
        <v>3.6669999999999998</v>
      </c>
      <c r="F112" s="73">
        <v>4.1139999999999999</v>
      </c>
    </row>
    <row r="113" spans="1:9" s="13" customFormat="1" ht="7.5" customHeight="1">
      <c r="A113" s="6"/>
      <c r="B113" s="75"/>
      <c r="C113" s="76"/>
      <c r="D113" s="75"/>
      <c r="E113" s="75"/>
      <c r="F113" s="75"/>
    </row>
    <row r="114" spans="1:9" s="13" customFormat="1" ht="11.25" customHeight="1">
      <c r="A114" s="62" t="s">
        <v>88</v>
      </c>
      <c r="B114" s="83"/>
      <c r="C114" s="84"/>
      <c r="D114" s="83"/>
      <c r="E114" s="83"/>
      <c r="F114" s="83"/>
    </row>
    <row r="115" spans="1:9" s="13" customFormat="1" ht="11.25">
      <c r="A115" s="63" t="s">
        <v>89</v>
      </c>
      <c r="B115" s="256">
        <v>706.39800000000002</v>
      </c>
      <c r="C115" s="268">
        <v>757.67</v>
      </c>
      <c r="D115" s="256">
        <v>860.98900000000003</v>
      </c>
      <c r="E115" s="256">
        <v>912.06600000000003</v>
      </c>
      <c r="F115" s="256">
        <v>952.17399999999998</v>
      </c>
    </row>
    <row r="116" spans="1:9" s="13" customFormat="1" ht="11.25" customHeight="1">
      <c r="A116" s="63" t="s">
        <v>80</v>
      </c>
      <c r="B116" s="256">
        <v>26.242999999999999</v>
      </c>
      <c r="C116" s="268">
        <v>27.221</v>
      </c>
      <c r="D116" s="256">
        <v>27.849</v>
      </c>
      <c r="E116" s="256">
        <v>27.309000000000001</v>
      </c>
      <c r="F116" s="256">
        <v>27.984999999999999</v>
      </c>
    </row>
    <row r="117" spans="1:9" s="13" customFormat="1" ht="11.25">
      <c r="A117" s="63" t="s">
        <v>26</v>
      </c>
      <c r="B117" s="256">
        <v>160.88200000000001</v>
      </c>
      <c r="C117" s="268">
        <v>1423.133</v>
      </c>
      <c r="D117" s="256">
        <v>1591.915</v>
      </c>
      <c r="E117" s="256">
        <v>1690.12</v>
      </c>
      <c r="F117" s="256">
        <v>1790.519</v>
      </c>
    </row>
    <row r="118" spans="1:9" s="13" customFormat="1" ht="7.5" customHeight="1">
      <c r="A118" s="25"/>
      <c r="B118" s="257"/>
      <c r="C118" s="258"/>
      <c r="D118" s="257"/>
      <c r="E118" s="257"/>
      <c r="F118" s="257"/>
    </row>
    <row r="119" spans="1:9" s="27" customFormat="1" ht="11.25" customHeight="1">
      <c r="A119" s="26" t="s">
        <v>90</v>
      </c>
      <c r="B119" s="259">
        <v>893.5</v>
      </c>
      <c r="C119" s="269">
        <v>2208.0239999999999</v>
      </c>
      <c r="D119" s="259">
        <v>2480.7530000000002</v>
      </c>
      <c r="E119" s="259">
        <v>2629.4949999999999</v>
      </c>
      <c r="F119" s="259">
        <v>2770.6779999999999</v>
      </c>
    </row>
    <row r="121" spans="1:9" ht="24" customHeight="1">
      <c r="A121" s="298" t="s">
        <v>272</v>
      </c>
      <c r="B121" s="298"/>
      <c r="C121" s="298"/>
      <c r="D121" s="298"/>
      <c r="E121" s="298"/>
      <c r="F121" s="298"/>
      <c r="G121" s="109"/>
      <c r="H121" s="109"/>
      <c r="I121" s="109"/>
    </row>
    <row r="122" spans="1:9">
      <c r="A122" s="299" t="s">
        <v>91</v>
      </c>
      <c r="B122" s="299"/>
      <c r="C122" s="299"/>
      <c r="D122" s="299"/>
      <c r="E122" s="299"/>
      <c r="F122" s="299"/>
      <c r="G122" s="109"/>
      <c r="H122" s="109"/>
      <c r="I122" s="109"/>
    </row>
  </sheetData>
  <mergeCells count="3">
    <mergeCell ref="A2:F2"/>
    <mergeCell ref="A121:F121"/>
    <mergeCell ref="A122:F122"/>
  </mergeCells>
  <pageMargins left="0.70866141732283472" right="0.70866141732283472" top="0.74803149606299213" bottom="0.74803149606299213" header="0.31496062992125984" footer="0.31496062992125984"/>
  <pageSetup paperSize="9" scale="77" fitToHeight="0" orientation="landscape" r:id="rId1"/>
  <rowBreaks count="1" manualBreakCount="1">
    <brk id="57"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6"/>
  <sheetViews>
    <sheetView showGridLines="0" workbookViewId="0"/>
  </sheetViews>
  <sheetFormatPr defaultRowHeight="14.25"/>
  <cols>
    <col min="1" max="1" width="34.5" customWidth="1"/>
    <col min="2" max="6" width="7.625" customWidth="1"/>
  </cols>
  <sheetData>
    <row r="1" spans="1:6">
      <c r="F1" s="5" t="s">
        <v>92</v>
      </c>
    </row>
    <row r="2" spans="1:6">
      <c r="A2" s="293" t="s">
        <v>93</v>
      </c>
      <c r="B2" s="293"/>
      <c r="C2" s="293"/>
      <c r="D2" s="293"/>
      <c r="E2" s="293"/>
      <c r="F2" s="293"/>
    </row>
    <row r="3" spans="1:6" ht="3" customHeight="1">
      <c r="A3" s="115"/>
      <c r="B3" s="115"/>
      <c r="C3" s="115"/>
      <c r="D3" s="115"/>
      <c r="E3" s="115"/>
      <c r="F3" s="115"/>
    </row>
    <row r="4" spans="1:6" s="13" customFormat="1" ht="11.25">
      <c r="A4" s="300"/>
      <c r="B4" s="9" t="s">
        <v>42</v>
      </c>
      <c r="C4" s="38" t="s">
        <v>70</v>
      </c>
      <c r="D4" s="9" t="s">
        <v>71</v>
      </c>
      <c r="E4" s="9" t="s">
        <v>72</v>
      </c>
      <c r="F4" s="9" t="s">
        <v>289</v>
      </c>
    </row>
    <row r="5" spans="1:6" s="13" customFormat="1" ht="11.25" customHeight="1">
      <c r="A5" s="300"/>
      <c r="B5" s="9" t="s">
        <v>22</v>
      </c>
      <c r="C5" s="38" t="s">
        <v>22</v>
      </c>
      <c r="D5" s="9" t="s">
        <v>22</v>
      </c>
      <c r="E5" s="9" t="s">
        <v>22</v>
      </c>
      <c r="F5" s="9" t="s">
        <v>22</v>
      </c>
    </row>
    <row r="6" spans="1:6" s="13" customFormat="1" ht="11.25">
      <c r="A6" s="40"/>
      <c r="B6" s="9"/>
      <c r="C6" s="38"/>
      <c r="D6" s="9"/>
      <c r="E6" s="9"/>
      <c r="F6" s="9"/>
    </row>
    <row r="7" spans="1:6" s="13" customFormat="1" ht="11.25">
      <c r="A7" s="39" t="s">
        <v>78</v>
      </c>
      <c r="B7" s="8">
        <v>75</v>
      </c>
      <c r="C7" s="106">
        <v>75</v>
      </c>
      <c r="D7" s="8">
        <v>75</v>
      </c>
      <c r="E7" s="8">
        <v>75</v>
      </c>
      <c r="F7" s="13">
        <v>75</v>
      </c>
    </row>
    <row r="8" spans="1:6" s="13" customFormat="1" ht="11.25">
      <c r="A8" s="39" t="s">
        <v>94</v>
      </c>
      <c r="B8" s="8">
        <v>75</v>
      </c>
      <c r="C8" s="106">
        <v>75</v>
      </c>
      <c r="D8" s="8">
        <v>75</v>
      </c>
      <c r="E8" s="8">
        <v>75</v>
      </c>
      <c r="F8" s="13">
        <v>75</v>
      </c>
    </row>
    <row r="9" spans="1:6" s="13" customFormat="1" ht="11.25">
      <c r="A9" s="39" t="s">
        <v>2</v>
      </c>
      <c r="B9" s="8">
        <v>75</v>
      </c>
      <c r="C9" s="106">
        <v>75</v>
      </c>
      <c r="D9" s="8">
        <v>75</v>
      </c>
      <c r="E9" s="8">
        <v>75</v>
      </c>
      <c r="F9" s="13">
        <v>75</v>
      </c>
    </row>
    <row r="10" spans="1:6" s="13" customFormat="1" ht="11.25" customHeight="1">
      <c r="A10" s="39" t="s">
        <v>3</v>
      </c>
      <c r="B10" s="8">
        <v>85</v>
      </c>
      <c r="C10" s="106">
        <v>85</v>
      </c>
      <c r="D10" s="8">
        <v>85</v>
      </c>
      <c r="E10" s="8">
        <v>85</v>
      </c>
      <c r="F10" s="13">
        <v>85</v>
      </c>
    </row>
    <row r="11" spans="1:6" s="13" customFormat="1" ht="11.25" customHeight="1">
      <c r="A11" s="39" t="s">
        <v>5</v>
      </c>
      <c r="B11" s="8">
        <v>85</v>
      </c>
      <c r="C11" s="106">
        <v>85</v>
      </c>
      <c r="D11" s="8">
        <v>85</v>
      </c>
      <c r="E11" s="8">
        <v>85</v>
      </c>
      <c r="F11" s="13">
        <v>85</v>
      </c>
    </row>
    <row r="12" spans="1:6" s="13" customFormat="1" ht="11.25" customHeight="1">
      <c r="A12" s="39" t="s">
        <v>95</v>
      </c>
      <c r="B12" s="8">
        <v>85</v>
      </c>
      <c r="C12" s="106">
        <v>85</v>
      </c>
      <c r="D12" s="8">
        <v>85</v>
      </c>
      <c r="E12" s="8">
        <v>85</v>
      </c>
      <c r="F12" s="13">
        <v>85</v>
      </c>
    </row>
    <row r="13" spans="1:6" s="13" customFormat="1" ht="11.25">
      <c r="A13" s="39" t="s">
        <v>83</v>
      </c>
      <c r="B13" s="8">
        <v>75</v>
      </c>
      <c r="C13" s="106">
        <v>75</v>
      </c>
      <c r="D13" s="8">
        <v>75</v>
      </c>
      <c r="E13" s="8">
        <v>75</v>
      </c>
      <c r="F13" s="13">
        <v>75</v>
      </c>
    </row>
    <row r="14" spans="1:6" s="13" customFormat="1" ht="11.25">
      <c r="A14" s="39" t="s">
        <v>7</v>
      </c>
      <c r="B14" s="8">
        <v>75</v>
      </c>
      <c r="C14" s="106">
        <v>75</v>
      </c>
      <c r="D14" s="8">
        <v>75</v>
      </c>
      <c r="E14" s="8">
        <v>75</v>
      </c>
      <c r="F14" s="13">
        <v>75</v>
      </c>
    </row>
    <row r="15" spans="1:6" s="13" customFormat="1" ht="11.25">
      <c r="A15" s="39" t="s">
        <v>9</v>
      </c>
      <c r="B15" s="8">
        <v>75</v>
      </c>
      <c r="C15" s="106">
        <v>75</v>
      </c>
      <c r="D15" s="8">
        <v>75</v>
      </c>
      <c r="E15" s="8">
        <v>75</v>
      </c>
      <c r="F15" s="13">
        <v>75</v>
      </c>
    </row>
    <row r="16" spans="1:6" s="13" customFormat="1" ht="11.25">
      <c r="A16" s="39" t="s">
        <v>8</v>
      </c>
      <c r="B16" s="8">
        <v>85</v>
      </c>
      <c r="C16" s="106">
        <v>85</v>
      </c>
      <c r="D16" s="8">
        <v>85</v>
      </c>
      <c r="E16" s="8">
        <v>85</v>
      </c>
      <c r="F16" s="13">
        <v>85</v>
      </c>
    </row>
    <row r="17" spans="1:6" s="13" customFormat="1" ht="11.25">
      <c r="A17" s="39" t="s">
        <v>6</v>
      </c>
      <c r="B17" s="8">
        <v>75</v>
      </c>
      <c r="C17" s="106">
        <v>75</v>
      </c>
      <c r="D17" s="8">
        <v>75</v>
      </c>
      <c r="E17" s="8">
        <v>75</v>
      </c>
      <c r="F17" s="13">
        <v>75</v>
      </c>
    </row>
    <row r="18" spans="1:6" s="13" customFormat="1" ht="11.25">
      <c r="A18" s="39" t="s">
        <v>96</v>
      </c>
      <c r="B18" s="8">
        <v>75</v>
      </c>
      <c r="C18" s="106">
        <v>75</v>
      </c>
      <c r="D18" s="8">
        <v>75</v>
      </c>
      <c r="E18" s="8">
        <v>75</v>
      </c>
      <c r="F18" s="13">
        <v>75</v>
      </c>
    </row>
    <row r="19" spans="1:6" s="13" customFormat="1" ht="11.25" customHeight="1">
      <c r="A19" s="39" t="s">
        <v>10</v>
      </c>
      <c r="B19" s="8">
        <v>75</v>
      </c>
      <c r="C19" s="106">
        <v>75</v>
      </c>
      <c r="D19" s="8">
        <v>75</v>
      </c>
      <c r="E19" s="8">
        <v>75</v>
      </c>
      <c r="F19" s="13">
        <v>75</v>
      </c>
    </row>
    <row r="20" spans="1:6" s="13" customFormat="1" ht="11.25">
      <c r="A20" s="39" t="s">
        <v>11</v>
      </c>
      <c r="B20" s="8">
        <v>75</v>
      </c>
      <c r="C20" s="106">
        <v>75</v>
      </c>
      <c r="D20" s="8">
        <v>75</v>
      </c>
      <c r="E20" s="8">
        <v>75</v>
      </c>
      <c r="F20" s="13">
        <v>75</v>
      </c>
    </row>
    <row r="21" spans="1:6" s="13" customFormat="1" ht="11.25">
      <c r="A21" s="39" t="s">
        <v>97</v>
      </c>
      <c r="B21" s="8">
        <v>75</v>
      </c>
      <c r="C21" s="106">
        <v>75</v>
      </c>
      <c r="D21" s="8">
        <v>75</v>
      </c>
      <c r="E21" s="8">
        <v>75</v>
      </c>
      <c r="F21" s="13">
        <v>75</v>
      </c>
    </row>
    <row r="22" spans="1:6" s="13" customFormat="1" ht="11.25">
      <c r="A22" s="39" t="s">
        <v>13</v>
      </c>
      <c r="B22" s="8">
        <v>75</v>
      </c>
      <c r="C22" s="106">
        <v>75</v>
      </c>
      <c r="D22" s="8">
        <v>75</v>
      </c>
      <c r="E22" s="8">
        <v>75</v>
      </c>
      <c r="F22" s="13">
        <v>75</v>
      </c>
    </row>
    <row r="23" spans="1:6">
      <c r="A23" s="39"/>
      <c r="B23" s="91"/>
      <c r="C23" s="91"/>
      <c r="D23" s="91"/>
      <c r="E23" s="91"/>
      <c r="F23" s="91"/>
    </row>
    <row r="24" spans="1:6" ht="21.75" customHeight="1">
      <c r="A24" s="301" t="s">
        <v>273</v>
      </c>
      <c r="B24" s="301"/>
      <c r="C24" s="301"/>
      <c r="D24" s="301"/>
      <c r="E24" s="301"/>
      <c r="F24" s="301"/>
    </row>
    <row r="25" spans="1:6" ht="24" customHeight="1">
      <c r="A25" s="301" t="s">
        <v>274</v>
      </c>
      <c r="B25" s="301"/>
      <c r="C25" s="301"/>
      <c r="D25" s="301"/>
      <c r="E25" s="301"/>
      <c r="F25" s="301"/>
    </row>
    <row r="26" spans="1:6" ht="18.75" customHeight="1">
      <c r="A26" s="302" t="s">
        <v>284</v>
      </c>
      <c r="B26" s="302"/>
      <c r="C26" s="302"/>
      <c r="D26" s="302"/>
      <c r="E26" s="302"/>
      <c r="F26" s="302"/>
    </row>
    <row r="27" spans="1:6" ht="11.25" customHeight="1">
      <c r="A27" s="104"/>
    </row>
    <row r="28" spans="1:6" ht="11.25" customHeight="1"/>
    <row r="29" spans="1:6" ht="11.25" customHeight="1"/>
    <row r="30" spans="1:6" ht="11.25" customHeight="1"/>
    <row r="31" spans="1:6" ht="11.25" customHeight="1"/>
    <row r="32" spans="1:6" ht="11.25" customHeight="1"/>
    <row r="33" ht="11.25" customHeight="1"/>
    <row r="34" ht="11.25" customHeight="1"/>
    <row r="35" ht="11.25" customHeight="1"/>
    <row r="36" ht="11.25" customHeight="1"/>
  </sheetData>
  <mergeCells count="5">
    <mergeCell ref="A2:F2"/>
    <mergeCell ref="A4:A5"/>
    <mergeCell ref="A24:F24"/>
    <mergeCell ref="A25:F25"/>
    <mergeCell ref="A26:F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4.25"/>
  <cols>
    <col min="1" max="1" width="29.125" customWidth="1"/>
    <col min="2" max="2" width="8.625" bestFit="1" customWidth="1"/>
  </cols>
  <sheetData>
    <row r="1" spans="1:9">
      <c r="G1" s="14" t="s">
        <v>98</v>
      </c>
    </row>
    <row r="2" spans="1:9">
      <c r="A2" s="293"/>
      <c r="B2" s="293"/>
      <c r="C2" s="293"/>
      <c r="D2" s="293"/>
      <c r="E2" s="293"/>
      <c r="F2" s="293"/>
    </row>
    <row r="3" spans="1:9" ht="15.75">
      <c r="A3" s="303" t="s">
        <v>99</v>
      </c>
      <c r="B3" s="303"/>
      <c r="C3" s="303"/>
      <c r="D3" s="303"/>
      <c r="E3" s="303"/>
      <c r="F3" s="303"/>
      <c r="G3" s="303"/>
    </row>
    <row r="4" spans="1:9">
      <c r="A4" s="115"/>
      <c r="B4" s="115"/>
      <c r="C4" s="115"/>
      <c r="D4" s="115"/>
      <c r="E4" s="115"/>
      <c r="F4" s="114"/>
    </row>
    <row r="5" spans="1:9" ht="12.75" customHeight="1">
      <c r="A5" s="300"/>
      <c r="B5" s="9" t="s">
        <v>42</v>
      </c>
      <c r="C5" s="38" t="s">
        <v>70</v>
      </c>
      <c r="D5" s="9" t="s">
        <v>71</v>
      </c>
      <c r="E5" s="101" t="s">
        <v>72</v>
      </c>
      <c r="F5" s="101" t="s">
        <v>289</v>
      </c>
      <c r="G5" s="102" t="s">
        <v>100</v>
      </c>
    </row>
    <row r="6" spans="1:9" ht="22.5">
      <c r="A6" s="300"/>
      <c r="B6" s="9" t="s">
        <v>73</v>
      </c>
      <c r="C6" s="69" t="s">
        <v>74</v>
      </c>
      <c r="D6" s="111" t="s">
        <v>75</v>
      </c>
      <c r="E6" s="111" t="s">
        <v>75</v>
      </c>
      <c r="F6" s="111" t="s">
        <v>75</v>
      </c>
      <c r="G6" s="103" t="s">
        <v>290</v>
      </c>
    </row>
    <row r="7" spans="1:9">
      <c r="A7" s="40"/>
      <c r="B7" s="14" t="s">
        <v>47</v>
      </c>
      <c r="C7" s="56" t="s">
        <v>47</v>
      </c>
      <c r="D7" s="14" t="s">
        <v>47</v>
      </c>
      <c r="E7" s="14" t="s">
        <v>47</v>
      </c>
      <c r="F7" s="14" t="s">
        <v>47</v>
      </c>
      <c r="G7" s="71" t="s">
        <v>47</v>
      </c>
    </row>
    <row r="8" spans="1:9">
      <c r="A8" s="58" t="s">
        <v>101</v>
      </c>
      <c r="B8" s="130">
        <v>4.1470000000000002</v>
      </c>
      <c r="C8" s="131">
        <v>27.78</v>
      </c>
      <c r="D8" s="130">
        <v>4.9619999999999997</v>
      </c>
      <c r="E8" s="130">
        <v>6.3979999999999997</v>
      </c>
      <c r="F8" s="130">
        <v>6.6189999999999998</v>
      </c>
      <c r="G8" s="133">
        <v>45.758000000000003</v>
      </c>
    </row>
    <row r="9" spans="1:9" ht="22.5">
      <c r="A9" s="58" t="s">
        <v>102</v>
      </c>
      <c r="B9" s="130">
        <v>2.5619999999999998</v>
      </c>
      <c r="C9" s="131">
        <v>2.601</v>
      </c>
      <c r="D9" s="130">
        <v>2.6429999999999998</v>
      </c>
      <c r="E9" s="130">
        <v>2.6850000000000001</v>
      </c>
      <c r="F9" s="130">
        <v>2.7280000000000002</v>
      </c>
      <c r="G9" s="133">
        <v>10.657999999999999</v>
      </c>
    </row>
    <row r="10" spans="1:9">
      <c r="A10" s="58" t="s">
        <v>103</v>
      </c>
      <c r="B10" s="130">
        <v>3.286</v>
      </c>
      <c r="C10" s="131">
        <v>2.8620000000000001</v>
      </c>
      <c r="D10" s="130">
        <v>2.4369999999999998</v>
      </c>
      <c r="E10" s="130">
        <v>2.012</v>
      </c>
      <c r="F10" s="130">
        <v>1.585</v>
      </c>
      <c r="G10" s="133">
        <v>8.8970000000000002</v>
      </c>
    </row>
    <row r="11" spans="1:9">
      <c r="A11" s="58" t="s">
        <v>104</v>
      </c>
      <c r="B11" s="130">
        <v>44.697000000000003</v>
      </c>
      <c r="C11" s="131">
        <v>60.701000000000001</v>
      </c>
      <c r="D11" s="130">
        <v>31.076000000000001</v>
      </c>
      <c r="E11" s="130">
        <v>23.123000000000001</v>
      </c>
      <c r="F11" s="130">
        <v>25.324000000000002</v>
      </c>
      <c r="G11" s="133">
        <v>140.22499999999999</v>
      </c>
    </row>
    <row r="12" spans="1:9">
      <c r="A12" s="58" t="s">
        <v>105</v>
      </c>
      <c r="B12" s="130">
        <f>116.351</f>
        <v>116.351</v>
      </c>
      <c r="C12" s="131">
        <v>76.906000000000006</v>
      </c>
      <c r="D12" s="130">
        <v>57.362000000000002</v>
      </c>
      <c r="E12" s="130">
        <v>0</v>
      </c>
      <c r="F12" s="130">
        <v>0</v>
      </c>
      <c r="G12" s="133">
        <v>134.268</v>
      </c>
      <c r="H12" s="198"/>
    </row>
    <row r="13" spans="1:9">
      <c r="A13" s="58" t="s">
        <v>106</v>
      </c>
      <c r="B13" s="130">
        <v>92.399000000000001</v>
      </c>
      <c r="C13" s="131">
        <v>91.4</v>
      </c>
      <c r="D13" s="130">
        <v>93.3</v>
      </c>
      <c r="E13" s="130">
        <v>93.3</v>
      </c>
      <c r="F13" s="130">
        <v>93.3</v>
      </c>
      <c r="G13" s="133">
        <v>371.3</v>
      </c>
      <c r="I13" s="127"/>
    </row>
    <row r="14" spans="1:9">
      <c r="A14" s="58" t="s">
        <v>107</v>
      </c>
      <c r="B14" s="130">
        <v>4.6740000000000004</v>
      </c>
      <c r="C14" s="131">
        <v>4.2839999999999998</v>
      </c>
      <c r="D14" s="130">
        <v>0</v>
      </c>
      <c r="E14" s="130">
        <v>0</v>
      </c>
      <c r="F14" s="130">
        <v>0</v>
      </c>
      <c r="G14" s="133">
        <v>4.2839999999999998</v>
      </c>
    </row>
    <row r="15" spans="1:9">
      <c r="A15" s="59" t="s">
        <v>90</v>
      </c>
      <c r="B15" s="132">
        <v>268.12</v>
      </c>
      <c r="C15" s="134">
        <v>266.53500000000003</v>
      </c>
      <c r="D15" s="133">
        <v>191.78</v>
      </c>
      <c r="E15" s="133">
        <v>127.518</v>
      </c>
      <c r="F15" s="135">
        <v>129.55600000000001</v>
      </c>
      <c r="G15" s="133">
        <v>715.39</v>
      </c>
    </row>
    <row r="17" spans="2:6">
      <c r="B17" s="48"/>
      <c r="C17" s="48"/>
      <c r="D17" s="48"/>
      <c r="E17" s="48"/>
      <c r="F17" s="48"/>
    </row>
    <row r="18" spans="2:6">
      <c r="B18" s="48"/>
      <c r="C18" s="48"/>
      <c r="D18" s="48"/>
      <c r="E18" s="48"/>
      <c r="F18" s="48"/>
    </row>
    <row r="19" spans="2:6">
      <c r="B19" s="48"/>
      <c r="C19" s="48"/>
      <c r="D19" s="48"/>
      <c r="E19" s="48"/>
      <c r="F19" s="48"/>
    </row>
    <row r="20" spans="2:6">
      <c r="B20" s="48"/>
      <c r="C20" s="48"/>
      <c r="D20" s="48"/>
      <c r="E20" s="48"/>
      <c r="F20" s="48"/>
    </row>
    <row r="21" spans="2:6">
      <c r="B21" s="48"/>
      <c r="C21" s="48"/>
      <c r="D21" s="48"/>
      <c r="E21" s="48"/>
      <c r="F21" s="48"/>
    </row>
    <row r="22" spans="2:6">
      <c r="B22" s="48"/>
      <c r="C22" s="48"/>
      <c r="D22" s="48"/>
      <c r="E22" s="48"/>
      <c r="F22" s="48"/>
    </row>
    <row r="23" spans="2:6">
      <c r="B23" s="48"/>
      <c r="C23" s="48"/>
      <c r="D23" s="48"/>
      <c r="E23" s="48"/>
      <c r="F23" s="48"/>
    </row>
    <row r="24" spans="2:6">
      <c r="B24" s="48"/>
      <c r="C24" s="48"/>
      <c r="D24" s="48"/>
      <c r="E24" s="48"/>
      <c r="F24" s="48"/>
    </row>
    <row r="25" spans="2:6">
      <c r="B25" s="48"/>
      <c r="C25" s="48"/>
      <c r="D25" s="48"/>
      <c r="E25" s="48"/>
      <c r="F25" s="48"/>
    </row>
  </sheetData>
  <mergeCells count="3">
    <mergeCell ref="A2:F2"/>
    <mergeCell ref="A3:G3"/>
    <mergeCell ref="A5:A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4.25"/>
  <cols>
    <col min="1" max="1" width="31.625" customWidth="1"/>
  </cols>
  <sheetData>
    <row r="1" spans="1:7">
      <c r="G1" s="14" t="s">
        <v>108</v>
      </c>
    </row>
    <row r="2" spans="1:7">
      <c r="A2" s="293"/>
      <c r="B2" s="293"/>
      <c r="C2" s="293"/>
      <c r="D2" s="293"/>
      <c r="E2" s="293"/>
      <c r="F2" s="293"/>
    </row>
    <row r="3" spans="1:7" ht="15.75">
      <c r="A3" s="303" t="s">
        <v>109</v>
      </c>
      <c r="B3" s="303"/>
      <c r="C3" s="303"/>
      <c r="D3" s="303"/>
      <c r="E3" s="303"/>
      <c r="F3" s="303"/>
      <c r="G3" s="303"/>
    </row>
    <row r="4" spans="1:7">
      <c r="A4" s="115"/>
      <c r="B4" s="115"/>
      <c r="C4" s="115"/>
      <c r="D4" s="115"/>
      <c r="E4" s="115"/>
      <c r="F4" s="114"/>
    </row>
    <row r="5" spans="1:7" ht="12.75" customHeight="1">
      <c r="A5" s="300"/>
      <c r="B5" s="9" t="s">
        <v>42</v>
      </c>
      <c r="C5" s="38" t="s">
        <v>70</v>
      </c>
      <c r="D5" s="9" t="s">
        <v>71</v>
      </c>
      <c r="E5" s="101" t="s">
        <v>72</v>
      </c>
      <c r="F5" s="101" t="s">
        <v>289</v>
      </c>
      <c r="G5" s="102" t="s">
        <v>100</v>
      </c>
    </row>
    <row r="6" spans="1:7" ht="22.5">
      <c r="A6" s="300"/>
      <c r="B6" s="9" t="s">
        <v>73</v>
      </c>
      <c r="C6" s="69" t="s">
        <v>74</v>
      </c>
      <c r="D6" s="111" t="s">
        <v>75</v>
      </c>
      <c r="E6" s="111" t="s">
        <v>75</v>
      </c>
      <c r="F6" s="111" t="s">
        <v>75</v>
      </c>
      <c r="G6" s="103" t="s">
        <v>291</v>
      </c>
    </row>
    <row r="7" spans="1:7">
      <c r="A7" s="40"/>
      <c r="B7" s="14" t="s">
        <v>47</v>
      </c>
      <c r="C7" s="56" t="s">
        <v>47</v>
      </c>
      <c r="D7" s="14" t="s">
        <v>47</v>
      </c>
      <c r="E7" s="14" t="s">
        <v>47</v>
      </c>
      <c r="F7" s="14" t="s">
        <v>47</v>
      </c>
      <c r="G7" s="71" t="s">
        <v>47</v>
      </c>
    </row>
    <row r="8" spans="1:7">
      <c r="A8" s="58" t="s">
        <v>110</v>
      </c>
      <c r="B8" s="211">
        <v>433.2</v>
      </c>
      <c r="C8" s="212">
        <v>431.5</v>
      </c>
      <c r="D8" s="211">
        <v>464.6</v>
      </c>
      <c r="E8" s="211">
        <v>511.1</v>
      </c>
      <c r="F8" s="213">
        <v>505.3</v>
      </c>
      <c r="G8" s="214">
        <v>1912.5</v>
      </c>
    </row>
    <row r="9" spans="1:7">
      <c r="A9" s="58" t="s">
        <v>111</v>
      </c>
      <c r="B9" s="211">
        <v>175</v>
      </c>
      <c r="C9" s="212">
        <v>197</v>
      </c>
      <c r="D9" s="211">
        <v>199</v>
      </c>
      <c r="E9" s="211">
        <v>207</v>
      </c>
      <c r="F9" s="213">
        <v>217</v>
      </c>
      <c r="G9" s="214">
        <v>820</v>
      </c>
    </row>
    <row r="10" spans="1:7">
      <c r="A10" s="59" t="s">
        <v>90</v>
      </c>
      <c r="B10" s="215">
        <v>608.20000000000005</v>
      </c>
      <c r="C10" s="216">
        <v>628.5</v>
      </c>
      <c r="D10" s="214">
        <v>663.6</v>
      </c>
      <c r="E10" s="214">
        <v>718.1</v>
      </c>
      <c r="F10" s="217">
        <v>722.3</v>
      </c>
      <c r="G10" s="214">
        <v>2732.5</v>
      </c>
    </row>
  </sheetData>
  <mergeCells count="3">
    <mergeCell ref="A2:F2"/>
    <mergeCell ref="A5:A6"/>
    <mergeCell ref="A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5"/>
  <sheetViews>
    <sheetView showGridLines="0" zoomScale="91" zoomScaleNormal="91" workbookViewId="0"/>
  </sheetViews>
  <sheetFormatPr defaultColWidth="9" defaultRowHeight="12.75"/>
  <cols>
    <col min="1" max="1" width="45.5" style="144" customWidth="1"/>
    <col min="2" max="2" width="18.875" style="191" customWidth="1"/>
    <col min="3" max="7" width="9.625" style="140" customWidth="1"/>
    <col min="8" max="8" width="16.75" style="144" customWidth="1"/>
    <col min="9" max="9" width="9" style="145"/>
    <col min="10" max="16384" width="9" style="144"/>
  </cols>
  <sheetData>
    <row r="1" spans="1:7" s="138" customFormat="1" ht="14.25">
      <c r="C1" s="139"/>
      <c r="D1" s="139"/>
      <c r="E1" s="139"/>
      <c r="F1" s="140"/>
      <c r="G1" s="282" t="s">
        <v>250</v>
      </c>
    </row>
    <row r="2" spans="1:7" s="138" customFormat="1" ht="14.25">
      <c r="A2" s="304" t="s">
        <v>341</v>
      </c>
      <c r="B2" s="304"/>
      <c r="C2" s="304"/>
      <c r="D2" s="304"/>
      <c r="E2" s="304"/>
      <c r="F2" s="304"/>
      <c r="G2" s="304"/>
    </row>
    <row r="3" spans="1:7" ht="14.25" customHeight="1">
      <c r="A3" s="305" t="s">
        <v>76</v>
      </c>
      <c r="B3" s="141"/>
      <c r="C3" s="142" t="s">
        <v>42</v>
      </c>
      <c r="D3" s="143" t="s">
        <v>70</v>
      </c>
      <c r="E3" s="142" t="s">
        <v>71</v>
      </c>
      <c r="F3" s="142" t="s">
        <v>72</v>
      </c>
      <c r="G3" s="142" t="s">
        <v>289</v>
      </c>
    </row>
    <row r="4" spans="1:7" ht="27" customHeight="1">
      <c r="A4" s="305"/>
      <c r="B4" s="141" t="s">
        <v>112</v>
      </c>
      <c r="C4" s="146" t="s">
        <v>73</v>
      </c>
      <c r="D4" s="147" t="s">
        <v>84</v>
      </c>
      <c r="E4" s="146" t="s">
        <v>75</v>
      </c>
      <c r="F4" s="146" t="s">
        <v>75</v>
      </c>
      <c r="G4" s="146" t="s">
        <v>75</v>
      </c>
    </row>
    <row r="5" spans="1:7">
      <c r="A5" s="305"/>
      <c r="B5" s="141"/>
      <c r="C5" s="142" t="s">
        <v>47</v>
      </c>
      <c r="D5" s="143" t="s">
        <v>47</v>
      </c>
      <c r="E5" s="142" t="s">
        <v>47</v>
      </c>
      <c r="F5" s="142" t="s">
        <v>47</v>
      </c>
      <c r="G5" s="142" t="s">
        <v>47</v>
      </c>
    </row>
    <row r="6" spans="1:7">
      <c r="A6" s="148" t="s">
        <v>77</v>
      </c>
      <c r="B6" s="149"/>
      <c r="C6" s="150"/>
      <c r="D6" s="56"/>
      <c r="E6" s="150"/>
      <c r="F6" s="150"/>
      <c r="G6" s="150"/>
    </row>
    <row r="7" spans="1:7">
      <c r="A7" s="151" t="s">
        <v>0</v>
      </c>
      <c r="B7" s="149"/>
      <c r="C7" s="150"/>
      <c r="D7" s="56"/>
      <c r="E7" s="150"/>
      <c r="F7" s="150"/>
      <c r="G7" s="150"/>
    </row>
    <row r="8" spans="1:7">
      <c r="A8" s="152" t="s">
        <v>51</v>
      </c>
      <c r="B8" s="149"/>
      <c r="C8" s="150"/>
      <c r="D8" s="56"/>
      <c r="E8" s="150"/>
      <c r="F8" s="150"/>
      <c r="G8" s="150"/>
    </row>
    <row r="9" spans="1:7">
      <c r="A9" s="153" t="s">
        <v>252</v>
      </c>
      <c r="B9" s="149" t="s">
        <v>114</v>
      </c>
      <c r="C9" s="156">
        <v>15.8</v>
      </c>
      <c r="D9" s="155" t="s">
        <v>246</v>
      </c>
      <c r="E9" s="156" t="s">
        <v>246</v>
      </c>
      <c r="F9" s="156" t="s">
        <v>246</v>
      </c>
      <c r="G9" s="156" t="s">
        <v>246</v>
      </c>
    </row>
    <row r="10" spans="1:7" ht="22.5">
      <c r="A10" s="153" t="s">
        <v>312</v>
      </c>
      <c r="B10" s="149" t="s">
        <v>114</v>
      </c>
      <c r="C10" s="156" t="s">
        <v>246</v>
      </c>
      <c r="D10" s="155">
        <v>20.5</v>
      </c>
      <c r="E10" s="156" t="s">
        <v>246</v>
      </c>
      <c r="F10" s="156" t="s">
        <v>246</v>
      </c>
      <c r="G10" s="156" t="s">
        <v>246</v>
      </c>
    </row>
    <row r="11" spans="1:7">
      <c r="A11" s="153" t="s">
        <v>342</v>
      </c>
      <c r="B11" s="149" t="s">
        <v>114</v>
      </c>
      <c r="C11" s="156">
        <v>13</v>
      </c>
      <c r="D11" s="155">
        <v>2.5</v>
      </c>
      <c r="E11" s="156" t="s">
        <v>246</v>
      </c>
      <c r="F11" s="156" t="s">
        <v>246</v>
      </c>
      <c r="G11" s="156" t="s">
        <v>246</v>
      </c>
    </row>
    <row r="12" spans="1:7">
      <c r="A12" s="153" t="s">
        <v>253</v>
      </c>
      <c r="B12" s="149" t="s">
        <v>114</v>
      </c>
      <c r="C12" s="156">
        <v>1.171</v>
      </c>
      <c r="D12" s="155">
        <v>1.1870000000000001</v>
      </c>
      <c r="E12" s="156">
        <v>1.2070000000000001</v>
      </c>
      <c r="F12" s="156">
        <v>1.2529999999999999</v>
      </c>
      <c r="G12" s="156">
        <v>1.284</v>
      </c>
    </row>
    <row r="13" spans="1:7">
      <c r="A13" s="153" t="s">
        <v>118</v>
      </c>
      <c r="B13" s="149" t="s">
        <v>114</v>
      </c>
      <c r="C13" s="156">
        <v>0.4</v>
      </c>
      <c r="D13" s="155">
        <v>0.41099999999999998</v>
      </c>
      <c r="E13" s="156">
        <v>0.41199999999999998</v>
      </c>
      <c r="F13" s="156">
        <v>0.42499999999999999</v>
      </c>
      <c r="G13" s="156">
        <v>0.436</v>
      </c>
    </row>
    <row r="14" spans="1:7">
      <c r="A14" s="153" t="s">
        <v>314</v>
      </c>
      <c r="B14" s="149" t="s">
        <v>114</v>
      </c>
      <c r="C14" s="156">
        <v>10.199999999999999</v>
      </c>
      <c r="D14" s="155" t="s">
        <v>246</v>
      </c>
      <c r="E14" s="156" t="s">
        <v>246</v>
      </c>
      <c r="F14" s="156" t="s">
        <v>246</v>
      </c>
      <c r="G14" s="156" t="s">
        <v>246</v>
      </c>
    </row>
    <row r="15" spans="1:7">
      <c r="A15" s="153" t="s">
        <v>315</v>
      </c>
      <c r="B15" s="149" t="s">
        <v>114</v>
      </c>
      <c r="C15" s="156">
        <v>1.8</v>
      </c>
      <c r="D15" s="155" t="s">
        <v>246</v>
      </c>
      <c r="E15" s="156" t="s">
        <v>246</v>
      </c>
      <c r="F15" s="156" t="s">
        <v>246</v>
      </c>
      <c r="G15" s="156" t="s">
        <v>246</v>
      </c>
    </row>
    <row r="16" spans="1:7">
      <c r="A16" s="157" t="s">
        <v>122</v>
      </c>
      <c r="B16" s="149" t="s">
        <v>114</v>
      </c>
      <c r="C16" s="156">
        <v>0.97299999999999998</v>
      </c>
      <c r="D16" s="155">
        <v>0.997</v>
      </c>
      <c r="E16" s="156">
        <v>1.0089999999999999</v>
      </c>
      <c r="F16" s="156">
        <v>1.048</v>
      </c>
      <c r="G16" s="156">
        <v>1.0740000000000001</v>
      </c>
    </row>
    <row r="17" spans="1:7">
      <c r="A17" s="157" t="s">
        <v>316</v>
      </c>
      <c r="B17" s="149" t="s">
        <v>114</v>
      </c>
      <c r="C17" s="156">
        <v>9</v>
      </c>
      <c r="D17" s="155" t="s">
        <v>246</v>
      </c>
      <c r="E17" s="156" t="s">
        <v>246</v>
      </c>
      <c r="F17" s="156" t="s">
        <v>246</v>
      </c>
      <c r="G17" s="156" t="s">
        <v>246</v>
      </c>
    </row>
    <row r="18" spans="1:7">
      <c r="A18" s="157" t="s">
        <v>123</v>
      </c>
      <c r="B18" s="149" t="s">
        <v>114</v>
      </c>
      <c r="C18" s="238">
        <v>0.17199999999999999</v>
      </c>
      <c r="D18" s="155">
        <v>0.34499999999999997</v>
      </c>
      <c r="E18" s="156">
        <v>0.32599999999999996</v>
      </c>
      <c r="F18" s="156">
        <v>0.33099999999999996</v>
      </c>
      <c r="G18" s="156">
        <v>0.33999999999999997</v>
      </c>
    </row>
    <row r="19" spans="1:7">
      <c r="A19" s="157" t="s">
        <v>116</v>
      </c>
      <c r="B19" s="149" t="s">
        <v>114</v>
      </c>
      <c r="C19" s="156">
        <v>9.6000000000000002E-2</v>
      </c>
      <c r="D19" s="155">
        <v>6.0999999999999999E-2</v>
      </c>
      <c r="E19" s="236" t="s">
        <v>313</v>
      </c>
      <c r="F19" s="236" t="s">
        <v>313</v>
      </c>
      <c r="G19" s="236" t="s">
        <v>313</v>
      </c>
    </row>
    <row r="20" spans="1:7">
      <c r="A20" s="157" t="s">
        <v>113</v>
      </c>
      <c r="B20" s="149" t="s">
        <v>114</v>
      </c>
      <c r="C20" s="156">
        <v>1.018</v>
      </c>
      <c r="D20" s="155">
        <v>2.1429999999999998</v>
      </c>
      <c r="E20" s="156">
        <v>2.38</v>
      </c>
      <c r="F20" s="156" t="s">
        <v>246</v>
      </c>
      <c r="G20" s="236" t="s">
        <v>246</v>
      </c>
    </row>
    <row r="21" spans="1:7">
      <c r="A21" s="157" t="s">
        <v>317</v>
      </c>
      <c r="B21" s="149" t="s">
        <v>114</v>
      </c>
      <c r="C21" s="156">
        <v>7.4560000000000004</v>
      </c>
      <c r="D21" s="155">
        <v>30.57</v>
      </c>
      <c r="E21" s="156">
        <v>31.181999999999999</v>
      </c>
      <c r="F21" s="156">
        <v>31.960999999999999</v>
      </c>
      <c r="G21" s="238">
        <v>31.960999999999999</v>
      </c>
    </row>
    <row r="22" spans="1:7">
      <c r="A22" s="157" t="s">
        <v>318</v>
      </c>
      <c r="B22" s="149" t="s">
        <v>114</v>
      </c>
      <c r="C22" s="156">
        <v>4.3449999999999998</v>
      </c>
      <c r="D22" s="155">
        <v>9.42</v>
      </c>
      <c r="E22" s="156">
        <v>9.4860000000000007</v>
      </c>
      <c r="F22" s="156">
        <v>8.5719999999999992</v>
      </c>
      <c r="G22" s="238" t="s">
        <v>246</v>
      </c>
    </row>
    <row r="23" spans="1:7">
      <c r="A23" s="157" t="s">
        <v>343</v>
      </c>
      <c r="B23" s="149" t="s">
        <v>114</v>
      </c>
      <c r="C23" s="156" t="s">
        <v>246</v>
      </c>
      <c r="D23" s="155" t="s">
        <v>246</v>
      </c>
      <c r="E23" s="156" t="s">
        <v>246</v>
      </c>
      <c r="F23" s="156" t="s">
        <v>246</v>
      </c>
      <c r="G23" s="238">
        <v>9.6</v>
      </c>
    </row>
    <row r="24" spans="1:7">
      <c r="A24" s="159" t="s">
        <v>117</v>
      </c>
      <c r="B24" s="149" t="s">
        <v>114</v>
      </c>
      <c r="C24" s="156">
        <v>0.8</v>
      </c>
      <c r="D24" s="155">
        <v>0.77</v>
      </c>
      <c r="E24" s="156">
        <v>0.77</v>
      </c>
      <c r="F24" s="156">
        <v>0.8</v>
      </c>
      <c r="G24" s="156">
        <v>0.81499999999999995</v>
      </c>
    </row>
    <row r="25" spans="1:7">
      <c r="A25" s="157" t="s">
        <v>127</v>
      </c>
      <c r="B25" s="149" t="s">
        <v>114</v>
      </c>
      <c r="C25" s="156">
        <v>2.1</v>
      </c>
      <c r="D25" s="155">
        <v>2.1469999999999998</v>
      </c>
      <c r="E25" s="156">
        <v>2.2000000000000002</v>
      </c>
      <c r="F25" s="156">
        <v>2.2999999999999998</v>
      </c>
      <c r="G25" s="156">
        <v>2.3109999999999999</v>
      </c>
    </row>
    <row r="26" spans="1:7">
      <c r="A26" s="152" t="s">
        <v>52</v>
      </c>
      <c r="B26" s="149"/>
      <c r="C26" s="180"/>
      <c r="D26" s="181"/>
      <c r="E26" s="180"/>
      <c r="F26" s="180"/>
      <c r="G26" s="180"/>
    </row>
    <row r="27" spans="1:7">
      <c r="A27" s="157" t="s">
        <v>119</v>
      </c>
      <c r="B27" s="149" t="s">
        <v>344</v>
      </c>
      <c r="C27" s="156">
        <v>0.2</v>
      </c>
      <c r="D27" s="155">
        <v>0.2</v>
      </c>
      <c r="E27" s="156">
        <v>0.2</v>
      </c>
      <c r="F27" s="156">
        <v>0.2</v>
      </c>
      <c r="G27" s="156">
        <v>0.2</v>
      </c>
    </row>
    <row r="28" spans="1:7">
      <c r="A28" s="152" t="s">
        <v>50</v>
      </c>
      <c r="B28" s="149"/>
      <c r="C28" s="203">
        <v>68.551000000000002</v>
      </c>
      <c r="D28" s="239">
        <v>71.251000000000005</v>
      </c>
      <c r="E28" s="203">
        <v>49.171999999999997</v>
      </c>
      <c r="F28" s="203">
        <v>46.89</v>
      </c>
      <c r="G28" s="203">
        <v>48.021000000000001</v>
      </c>
    </row>
    <row r="29" spans="1:7">
      <c r="A29" s="151" t="s">
        <v>1</v>
      </c>
      <c r="B29" s="149"/>
      <c r="C29" s="165"/>
      <c r="D29" s="166"/>
      <c r="E29" s="165"/>
      <c r="F29" s="165"/>
      <c r="G29" s="165"/>
    </row>
    <row r="30" spans="1:7">
      <c r="A30" s="152" t="s">
        <v>51</v>
      </c>
      <c r="B30" s="149"/>
      <c r="C30" s="154"/>
      <c r="D30" s="158"/>
      <c r="E30" s="154"/>
      <c r="F30" s="154"/>
      <c r="G30" s="154"/>
    </row>
    <row r="31" spans="1:7">
      <c r="A31" s="153" t="s">
        <v>120</v>
      </c>
      <c r="B31" s="149" t="s">
        <v>114</v>
      </c>
      <c r="C31" s="160">
        <v>2</v>
      </c>
      <c r="D31" s="161">
        <v>1</v>
      </c>
      <c r="E31" s="156" t="s">
        <v>246</v>
      </c>
      <c r="F31" s="156" t="s">
        <v>246</v>
      </c>
      <c r="G31" s="156" t="s">
        <v>246</v>
      </c>
    </row>
    <row r="32" spans="1:7">
      <c r="A32" s="153" t="s">
        <v>252</v>
      </c>
      <c r="B32" s="149" t="s">
        <v>114</v>
      </c>
      <c r="C32" s="160">
        <v>419.65699999999998</v>
      </c>
      <c r="D32" s="161" t="s">
        <v>246</v>
      </c>
      <c r="E32" s="156" t="s">
        <v>246</v>
      </c>
      <c r="F32" s="156" t="s">
        <v>246</v>
      </c>
      <c r="G32" s="156" t="s">
        <v>246</v>
      </c>
    </row>
    <row r="33" spans="1:7" ht="22.5">
      <c r="A33" s="153" t="s">
        <v>312</v>
      </c>
      <c r="B33" s="149" t="s">
        <v>114</v>
      </c>
      <c r="C33" s="160" t="s">
        <v>246</v>
      </c>
      <c r="D33" s="161">
        <v>531</v>
      </c>
      <c r="E33" s="156" t="s">
        <v>246</v>
      </c>
      <c r="F33" s="156" t="s">
        <v>246</v>
      </c>
      <c r="G33" s="156" t="s">
        <v>246</v>
      </c>
    </row>
    <row r="34" spans="1:7">
      <c r="A34" s="153" t="s">
        <v>121</v>
      </c>
      <c r="B34" s="149" t="s">
        <v>114</v>
      </c>
      <c r="C34" s="160">
        <v>0.77800000000000002</v>
      </c>
      <c r="D34" s="161">
        <v>0.69099999999999995</v>
      </c>
      <c r="E34" s="160">
        <v>0.70199999999999996</v>
      </c>
      <c r="F34" s="160">
        <v>0.71299999999999997</v>
      </c>
      <c r="G34" s="160">
        <v>0.72399999999999998</v>
      </c>
    </row>
    <row r="35" spans="1:7">
      <c r="A35" s="153" t="s">
        <v>115</v>
      </c>
      <c r="B35" s="149" t="s">
        <v>114</v>
      </c>
      <c r="C35" s="160">
        <v>5.7000000000000002E-2</v>
      </c>
      <c r="D35" s="161">
        <v>0.06</v>
      </c>
      <c r="E35" s="160">
        <v>6.2E-2</v>
      </c>
      <c r="F35" s="160">
        <v>6.5000000000000002E-2</v>
      </c>
      <c r="G35" s="160">
        <v>6.7000000000000004E-2</v>
      </c>
    </row>
    <row r="36" spans="1:7">
      <c r="A36" s="153" t="s">
        <v>292</v>
      </c>
      <c r="B36" s="149" t="s">
        <v>114</v>
      </c>
      <c r="C36" s="160">
        <v>13</v>
      </c>
      <c r="D36" s="161">
        <v>10</v>
      </c>
      <c r="E36" s="160">
        <v>1</v>
      </c>
      <c r="F36" s="156" t="s">
        <v>246</v>
      </c>
      <c r="G36" s="156" t="s">
        <v>246</v>
      </c>
    </row>
    <row r="37" spans="1:7">
      <c r="A37" s="153" t="s">
        <v>293</v>
      </c>
      <c r="B37" s="149" t="s">
        <v>114</v>
      </c>
      <c r="C37" s="160">
        <v>15.105</v>
      </c>
      <c r="D37" s="161" t="s">
        <v>246</v>
      </c>
      <c r="E37" s="156" t="s">
        <v>246</v>
      </c>
      <c r="F37" s="156" t="s">
        <v>246</v>
      </c>
      <c r="G37" s="156" t="s">
        <v>246</v>
      </c>
    </row>
    <row r="38" spans="1:7">
      <c r="A38" s="153" t="s">
        <v>122</v>
      </c>
      <c r="B38" s="149" t="s">
        <v>114</v>
      </c>
      <c r="C38" s="160">
        <v>20.916</v>
      </c>
      <c r="D38" s="161">
        <v>21.76</v>
      </c>
      <c r="E38" s="160">
        <v>22.661000000000001</v>
      </c>
      <c r="F38" s="160">
        <v>23.599</v>
      </c>
      <c r="G38" s="160">
        <v>24.576000000000001</v>
      </c>
    </row>
    <row r="39" spans="1:7">
      <c r="A39" s="153" t="s">
        <v>101</v>
      </c>
      <c r="B39" s="149" t="s">
        <v>114</v>
      </c>
      <c r="C39" s="160">
        <v>4.1479999999999997</v>
      </c>
      <c r="D39" s="161">
        <v>27.78</v>
      </c>
      <c r="E39" s="160">
        <v>4.9619999999999997</v>
      </c>
      <c r="F39" s="160">
        <v>6.3979999999999997</v>
      </c>
      <c r="G39" s="160">
        <v>6.6189999999999998</v>
      </c>
    </row>
    <row r="40" spans="1:7">
      <c r="A40" s="153" t="s">
        <v>123</v>
      </c>
      <c r="B40" s="149" t="s">
        <v>114</v>
      </c>
      <c r="C40" s="160">
        <v>0.14000000000000001</v>
      </c>
      <c r="D40" s="161">
        <v>0.104</v>
      </c>
      <c r="E40" s="160">
        <v>0.06</v>
      </c>
      <c r="F40" s="156" t="s">
        <v>246</v>
      </c>
      <c r="G40" s="156" t="s">
        <v>246</v>
      </c>
    </row>
    <row r="41" spans="1:7">
      <c r="A41" s="153" t="s">
        <v>124</v>
      </c>
      <c r="B41" s="149" t="s">
        <v>114</v>
      </c>
      <c r="C41" s="160">
        <v>9.16</v>
      </c>
      <c r="D41" s="161">
        <v>6.1</v>
      </c>
      <c r="E41" s="160">
        <v>6.1</v>
      </c>
      <c r="F41" s="160">
        <v>6.1</v>
      </c>
      <c r="G41" s="156" t="s">
        <v>246</v>
      </c>
    </row>
    <row r="42" spans="1:7">
      <c r="A42" s="153" t="s">
        <v>125</v>
      </c>
      <c r="B42" s="149" t="s">
        <v>114</v>
      </c>
      <c r="C42" s="160">
        <v>1.7</v>
      </c>
      <c r="D42" s="161">
        <v>1.7</v>
      </c>
      <c r="E42" s="160">
        <v>1.7</v>
      </c>
      <c r="F42" s="160">
        <v>1.7</v>
      </c>
      <c r="G42" s="160">
        <v>1.7</v>
      </c>
    </row>
    <row r="43" spans="1:7">
      <c r="A43" s="153" t="s">
        <v>126</v>
      </c>
      <c r="B43" s="149" t="s">
        <v>114</v>
      </c>
      <c r="C43" s="160">
        <v>0.60599999999999998</v>
      </c>
      <c r="D43" s="161">
        <v>0.61499999999999999</v>
      </c>
      <c r="E43" s="160">
        <v>0.625</v>
      </c>
      <c r="F43" s="160">
        <v>0.63500000000000001</v>
      </c>
      <c r="G43" s="160">
        <v>0.64500000000000002</v>
      </c>
    </row>
    <row r="44" spans="1:7">
      <c r="A44" s="153" t="s">
        <v>254</v>
      </c>
      <c r="B44" s="149" t="s">
        <v>114</v>
      </c>
      <c r="C44" s="160">
        <v>2.5630000000000002</v>
      </c>
      <c r="D44" s="161">
        <v>2.601</v>
      </c>
      <c r="E44" s="160">
        <v>2.6429999999999998</v>
      </c>
      <c r="F44" s="160">
        <v>2.6850000000000001</v>
      </c>
      <c r="G44" s="160">
        <v>2.7280000000000002</v>
      </c>
    </row>
    <row r="45" spans="1:7">
      <c r="A45" s="153" t="s">
        <v>255</v>
      </c>
      <c r="B45" s="149" t="s">
        <v>114</v>
      </c>
      <c r="C45" s="160">
        <v>3.2869999999999999</v>
      </c>
      <c r="D45" s="161">
        <v>2.8620000000000001</v>
      </c>
      <c r="E45" s="160">
        <v>2.4369999999999998</v>
      </c>
      <c r="F45" s="160">
        <v>2.012</v>
      </c>
      <c r="G45" s="160">
        <v>1.585</v>
      </c>
    </row>
    <row r="46" spans="1:7">
      <c r="A46" s="153" t="s">
        <v>104</v>
      </c>
      <c r="B46" s="149" t="s">
        <v>114</v>
      </c>
      <c r="C46" s="160">
        <v>44.697000000000003</v>
      </c>
      <c r="D46" s="161">
        <v>60.701000000000001</v>
      </c>
      <c r="E46" s="160">
        <v>31.076000000000001</v>
      </c>
      <c r="F46" s="160">
        <v>23.123000000000001</v>
      </c>
      <c r="G46" s="160">
        <v>25.324000000000002</v>
      </c>
    </row>
    <row r="47" spans="1:7">
      <c r="A47" s="153" t="s">
        <v>105</v>
      </c>
      <c r="B47" s="149" t="s">
        <v>114</v>
      </c>
      <c r="C47" s="160">
        <v>116.352</v>
      </c>
      <c r="D47" s="161">
        <v>76.906000000000006</v>
      </c>
      <c r="E47" s="160">
        <v>57.362000000000002</v>
      </c>
      <c r="F47" s="156" t="s">
        <v>246</v>
      </c>
      <c r="G47" s="156" t="s">
        <v>246</v>
      </c>
    </row>
    <row r="48" spans="1:7">
      <c r="A48" s="153" t="s">
        <v>106</v>
      </c>
      <c r="B48" s="149" t="s">
        <v>114</v>
      </c>
      <c r="C48" s="160">
        <v>92.4</v>
      </c>
      <c r="D48" s="161">
        <v>91.4</v>
      </c>
      <c r="E48" s="160">
        <v>93.3</v>
      </c>
      <c r="F48" s="160">
        <v>93.3</v>
      </c>
      <c r="G48" s="160">
        <v>93.3</v>
      </c>
    </row>
    <row r="49" spans="1:8">
      <c r="A49" s="167" t="s">
        <v>127</v>
      </c>
      <c r="B49" s="149" t="s">
        <v>114</v>
      </c>
      <c r="C49" s="160">
        <v>89.451999999999998</v>
      </c>
      <c r="D49" s="161">
        <v>84.864000000000004</v>
      </c>
      <c r="E49" s="160">
        <v>88.376999999999995</v>
      </c>
      <c r="F49" s="160">
        <v>92.036000000000001</v>
      </c>
      <c r="G49" s="160">
        <v>95.846000000000004</v>
      </c>
    </row>
    <row r="50" spans="1:8">
      <c r="A50" s="153" t="s">
        <v>107</v>
      </c>
      <c r="B50" s="149" t="s">
        <v>114</v>
      </c>
      <c r="C50" s="160">
        <v>4.6740000000000004</v>
      </c>
      <c r="D50" s="161">
        <v>4.2839999999999998</v>
      </c>
      <c r="E50" s="156" t="s">
        <v>246</v>
      </c>
      <c r="F50" s="156" t="s">
        <v>246</v>
      </c>
      <c r="G50" s="156" t="s">
        <v>246</v>
      </c>
    </row>
    <row r="51" spans="1:8">
      <c r="A51" s="152" t="s">
        <v>52</v>
      </c>
      <c r="B51" s="149"/>
      <c r="C51" s="160"/>
      <c r="D51" s="161"/>
      <c r="E51" s="160"/>
      <c r="F51" s="160"/>
      <c r="G51" s="160"/>
    </row>
    <row r="52" spans="1:8">
      <c r="A52" s="157" t="s">
        <v>119</v>
      </c>
      <c r="B52" s="149" t="s">
        <v>344</v>
      </c>
      <c r="C52" s="160">
        <v>7.9</v>
      </c>
      <c r="D52" s="161">
        <v>7.9</v>
      </c>
      <c r="E52" s="160">
        <v>7.9</v>
      </c>
      <c r="F52" s="160">
        <v>7.9</v>
      </c>
      <c r="G52" s="160">
        <v>7.9</v>
      </c>
      <c r="H52" s="168"/>
    </row>
    <row r="53" spans="1:8">
      <c r="A53" s="152" t="s">
        <v>345</v>
      </c>
      <c r="B53" s="149"/>
      <c r="C53" s="203">
        <v>848.5927511152405</v>
      </c>
      <c r="D53" s="164">
        <v>932.3</v>
      </c>
      <c r="E53" s="163">
        <v>320.96800000000002</v>
      </c>
      <c r="F53" s="163">
        <v>260.267</v>
      </c>
      <c r="G53" s="163">
        <v>261.01600000000002</v>
      </c>
      <c r="H53" s="168"/>
    </row>
    <row r="54" spans="1:8">
      <c r="A54" s="151" t="s">
        <v>2</v>
      </c>
      <c r="B54" s="149"/>
      <c r="C54" s="154"/>
      <c r="D54" s="158"/>
      <c r="E54" s="154"/>
      <c r="F54" s="154"/>
      <c r="G54" s="154"/>
    </row>
    <row r="55" spans="1:8">
      <c r="A55" s="152" t="s">
        <v>52</v>
      </c>
      <c r="B55" s="149"/>
      <c r="C55" s="154"/>
      <c r="D55" s="158"/>
      <c r="E55" s="154"/>
      <c r="F55" s="154"/>
      <c r="G55" s="154"/>
    </row>
    <row r="56" spans="1:8">
      <c r="A56" s="153" t="s">
        <v>347</v>
      </c>
      <c r="B56" s="149" t="s">
        <v>346</v>
      </c>
      <c r="C56" s="154">
        <v>1.5</v>
      </c>
      <c r="D56" s="158">
        <v>1.5</v>
      </c>
      <c r="E56" s="154" t="s">
        <v>246</v>
      </c>
      <c r="F56" s="154" t="s">
        <v>246</v>
      </c>
      <c r="G56" s="154" t="s">
        <v>246</v>
      </c>
    </row>
    <row r="57" spans="1:8">
      <c r="A57" s="152" t="s">
        <v>50</v>
      </c>
      <c r="B57" s="149"/>
      <c r="C57" s="163">
        <v>1.5</v>
      </c>
      <c r="D57" s="164">
        <v>1.5</v>
      </c>
      <c r="E57" s="163" t="s">
        <v>246</v>
      </c>
      <c r="F57" s="163" t="s">
        <v>246</v>
      </c>
      <c r="G57" s="163" t="s">
        <v>246</v>
      </c>
    </row>
    <row r="58" spans="1:8">
      <c r="A58" s="169" t="s">
        <v>81</v>
      </c>
      <c r="B58" s="149"/>
      <c r="C58" s="154"/>
      <c r="D58" s="158"/>
      <c r="E58" s="154"/>
      <c r="F58" s="154"/>
      <c r="G58" s="154"/>
    </row>
    <row r="59" spans="1:8">
      <c r="A59" s="151" t="s">
        <v>3</v>
      </c>
      <c r="B59" s="149"/>
      <c r="C59" s="154"/>
      <c r="D59" s="158"/>
      <c r="E59" s="154"/>
      <c r="F59" s="154"/>
      <c r="G59" s="154"/>
    </row>
    <row r="60" spans="1:8">
      <c r="A60" s="152" t="s">
        <v>57</v>
      </c>
      <c r="B60" s="149"/>
      <c r="C60" s="154"/>
      <c r="D60" s="158"/>
      <c r="E60" s="154"/>
      <c r="F60" s="154"/>
      <c r="G60" s="154"/>
    </row>
    <row r="61" spans="1:8">
      <c r="A61" s="153" t="s">
        <v>348</v>
      </c>
      <c r="B61" s="149" t="s">
        <v>114</v>
      </c>
      <c r="C61" s="156">
        <v>379.2</v>
      </c>
      <c r="D61" s="155">
        <v>430.7</v>
      </c>
      <c r="E61" s="156">
        <v>452.3</v>
      </c>
      <c r="F61" s="156">
        <v>479.5</v>
      </c>
      <c r="G61" s="156">
        <v>505</v>
      </c>
      <c r="H61" s="162"/>
    </row>
    <row r="62" spans="1:8">
      <c r="A62" s="153" t="s">
        <v>128</v>
      </c>
      <c r="B62" s="149" t="s">
        <v>114</v>
      </c>
      <c r="C62" s="156">
        <v>54</v>
      </c>
      <c r="D62" s="155" t="s">
        <v>246</v>
      </c>
      <c r="E62" s="156" t="s">
        <v>246</v>
      </c>
      <c r="F62" s="156" t="s">
        <v>246</v>
      </c>
      <c r="G62" s="156" t="s">
        <v>246</v>
      </c>
    </row>
    <row r="63" spans="1:8">
      <c r="A63" s="153" t="s">
        <v>320</v>
      </c>
      <c r="B63" s="149" t="s">
        <v>114</v>
      </c>
      <c r="C63" s="156">
        <v>70.5</v>
      </c>
      <c r="D63" s="155">
        <v>75.900000000000006</v>
      </c>
      <c r="E63" s="156">
        <v>78.7</v>
      </c>
      <c r="F63" s="156">
        <v>81.7</v>
      </c>
      <c r="G63" s="156">
        <v>84.9</v>
      </c>
    </row>
    <row r="64" spans="1:8">
      <c r="A64" s="153" t="s">
        <v>321</v>
      </c>
      <c r="B64" s="149" t="s">
        <v>114</v>
      </c>
      <c r="C64" s="156" t="s">
        <v>246</v>
      </c>
      <c r="D64" s="155" t="s">
        <v>246</v>
      </c>
      <c r="E64" s="156">
        <v>7.9</v>
      </c>
      <c r="F64" s="156" t="s">
        <v>246</v>
      </c>
      <c r="G64" s="156" t="s">
        <v>246</v>
      </c>
    </row>
    <row r="65" spans="1:8">
      <c r="A65" s="153" t="s">
        <v>129</v>
      </c>
      <c r="B65" s="149" t="s">
        <v>114</v>
      </c>
      <c r="C65" s="156">
        <v>1.6</v>
      </c>
      <c r="D65" s="155">
        <v>1.4</v>
      </c>
      <c r="E65" s="156" t="s">
        <v>246</v>
      </c>
      <c r="F65" s="156" t="s">
        <v>246</v>
      </c>
      <c r="G65" s="156" t="s">
        <v>246</v>
      </c>
    </row>
    <row r="66" spans="1:8">
      <c r="A66" s="167" t="s">
        <v>130</v>
      </c>
      <c r="B66" s="149" t="s">
        <v>114</v>
      </c>
      <c r="C66" s="156">
        <v>109.2</v>
      </c>
      <c r="D66" s="155">
        <v>113.1</v>
      </c>
      <c r="E66" s="156">
        <v>114.7</v>
      </c>
      <c r="F66" s="156">
        <v>116.9</v>
      </c>
      <c r="G66" s="156">
        <v>116.6</v>
      </c>
    </row>
    <row r="67" spans="1:8">
      <c r="A67" s="152" t="s">
        <v>52</v>
      </c>
      <c r="B67" s="149"/>
      <c r="C67" s="180"/>
      <c r="D67" s="200"/>
      <c r="E67" s="180"/>
      <c r="F67" s="180"/>
      <c r="G67" s="180"/>
    </row>
    <row r="68" spans="1:8">
      <c r="A68" s="153" t="s">
        <v>132</v>
      </c>
      <c r="B68" s="149" t="s">
        <v>344</v>
      </c>
      <c r="C68" s="156">
        <v>10.6</v>
      </c>
      <c r="D68" s="155">
        <v>13.5</v>
      </c>
      <c r="E68" s="156">
        <v>7.5</v>
      </c>
      <c r="F68" s="156">
        <v>4.9000000000000004</v>
      </c>
      <c r="G68" s="156" t="s">
        <v>246</v>
      </c>
    </row>
    <row r="69" spans="1:8">
      <c r="A69" s="153" t="s">
        <v>119</v>
      </c>
      <c r="B69" s="149" t="s">
        <v>344</v>
      </c>
      <c r="C69" s="156">
        <v>0.4</v>
      </c>
      <c r="D69" s="270">
        <v>0.4</v>
      </c>
      <c r="E69" s="271">
        <v>0.4</v>
      </c>
      <c r="F69" s="271" t="s">
        <v>246</v>
      </c>
      <c r="G69" s="271" t="s">
        <v>246</v>
      </c>
    </row>
    <row r="70" spans="1:8">
      <c r="A70" s="167" t="s">
        <v>131</v>
      </c>
      <c r="B70" s="149" t="s">
        <v>285</v>
      </c>
      <c r="C70" s="156">
        <v>0.2</v>
      </c>
      <c r="D70" s="155">
        <v>0.2</v>
      </c>
      <c r="E70" s="156">
        <v>0.2</v>
      </c>
      <c r="F70" s="271">
        <v>0.2</v>
      </c>
      <c r="G70" s="271">
        <v>0.2</v>
      </c>
    </row>
    <row r="71" spans="1:8">
      <c r="A71" s="167" t="s">
        <v>322</v>
      </c>
      <c r="B71" s="149" t="s">
        <v>114</v>
      </c>
      <c r="C71" s="156">
        <v>5.6</v>
      </c>
      <c r="D71" s="155">
        <v>22.9</v>
      </c>
      <c r="E71" s="156">
        <v>23.3</v>
      </c>
      <c r="F71" s="156">
        <v>23.9</v>
      </c>
      <c r="G71" s="156">
        <v>23.9</v>
      </c>
    </row>
    <row r="72" spans="1:8">
      <c r="A72" s="167" t="s">
        <v>323</v>
      </c>
      <c r="B72" s="149" t="s">
        <v>324</v>
      </c>
      <c r="C72" s="156">
        <v>4.0999999999999996</v>
      </c>
      <c r="D72" s="155">
        <v>8.9</v>
      </c>
      <c r="E72" s="156">
        <v>10.3</v>
      </c>
      <c r="F72" s="156">
        <v>10.6</v>
      </c>
      <c r="G72" s="156" t="s">
        <v>246</v>
      </c>
    </row>
    <row r="73" spans="1:8">
      <c r="A73" s="153" t="s">
        <v>350</v>
      </c>
      <c r="B73" s="149" t="s">
        <v>349</v>
      </c>
      <c r="C73" s="236">
        <v>19.399999999999999</v>
      </c>
      <c r="D73" s="270">
        <v>42.1</v>
      </c>
      <c r="E73" s="236">
        <v>16.3</v>
      </c>
      <c r="F73" s="236" t="s">
        <v>246</v>
      </c>
      <c r="G73" s="236" t="s">
        <v>246</v>
      </c>
    </row>
    <row r="74" spans="1:8">
      <c r="A74" s="152" t="s">
        <v>50</v>
      </c>
      <c r="B74" s="149"/>
      <c r="C74" s="203">
        <v>654.79999999999995</v>
      </c>
      <c r="D74" s="239">
        <v>709.1</v>
      </c>
      <c r="E74" s="203">
        <v>711.6</v>
      </c>
      <c r="F74" s="203">
        <v>717.7</v>
      </c>
      <c r="G74" s="203">
        <v>730.6</v>
      </c>
      <c r="H74" s="171"/>
    </row>
    <row r="75" spans="1:8">
      <c r="A75" s="151" t="s">
        <v>4</v>
      </c>
      <c r="B75" s="149"/>
      <c r="C75" s="154"/>
      <c r="D75" s="158"/>
      <c r="E75" s="154"/>
      <c r="F75" s="154"/>
      <c r="G75" s="154"/>
    </row>
    <row r="76" spans="1:8">
      <c r="A76" s="152" t="s">
        <v>51</v>
      </c>
      <c r="B76" s="149"/>
      <c r="C76" s="154"/>
      <c r="D76" s="158"/>
      <c r="E76" s="154"/>
      <c r="F76" s="154"/>
      <c r="G76" s="154"/>
    </row>
    <row r="77" spans="1:8">
      <c r="A77" s="153" t="s">
        <v>130</v>
      </c>
      <c r="B77" s="149" t="s">
        <v>114</v>
      </c>
      <c r="C77" s="160">
        <v>0.874</v>
      </c>
      <c r="D77" s="161">
        <v>0.82799999999999996</v>
      </c>
      <c r="E77" s="160">
        <v>0.84899999999999998</v>
      </c>
      <c r="F77" s="160">
        <v>0.87</v>
      </c>
      <c r="G77" s="160">
        <v>0.89200000000000002</v>
      </c>
    </row>
    <row r="78" spans="1:8">
      <c r="A78" s="153" t="s">
        <v>245</v>
      </c>
      <c r="B78" s="149" t="s">
        <v>114</v>
      </c>
      <c r="C78" s="160">
        <v>0.71199999999999997</v>
      </c>
      <c r="D78" s="161">
        <v>1.514</v>
      </c>
      <c r="E78" s="160">
        <v>2.415</v>
      </c>
      <c r="F78" s="160">
        <v>3.4249999999999998</v>
      </c>
      <c r="G78" s="160">
        <v>3.5249999999999999</v>
      </c>
    </row>
    <row r="79" spans="1:8">
      <c r="A79" s="152" t="s">
        <v>50</v>
      </c>
      <c r="B79" s="149"/>
      <c r="C79" s="163">
        <v>1.5859999999999999</v>
      </c>
      <c r="D79" s="164">
        <v>2.3420000000000001</v>
      </c>
      <c r="E79" s="163">
        <v>3.2640000000000002</v>
      </c>
      <c r="F79" s="163">
        <v>4.2949999999999999</v>
      </c>
      <c r="G79" s="163">
        <v>4.4169999999999998</v>
      </c>
    </row>
    <row r="80" spans="1:8">
      <c r="A80" s="151" t="s">
        <v>5</v>
      </c>
      <c r="B80" s="149"/>
      <c r="C80" s="154"/>
      <c r="D80" s="158"/>
      <c r="E80" s="154"/>
      <c r="F80" s="154"/>
      <c r="G80" s="154"/>
    </row>
    <row r="81" spans="1:8">
      <c r="A81" s="152" t="s">
        <v>51</v>
      </c>
      <c r="B81" s="149"/>
      <c r="C81" s="154"/>
      <c r="D81" s="158"/>
      <c r="E81" s="154"/>
      <c r="F81" s="154"/>
      <c r="G81" s="154"/>
    </row>
    <row r="82" spans="1:8">
      <c r="A82" s="153" t="s">
        <v>130</v>
      </c>
      <c r="B82" s="149" t="s">
        <v>114</v>
      </c>
      <c r="C82" s="154">
        <v>0.7</v>
      </c>
      <c r="D82" s="158">
        <v>0.7</v>
      </c>
      <c r="E82" s="154">
        <v>0.71799999999999997</v>
      </c>
      <c r="F82" s="154">
        <v>0.73499999999999999</v>
      </c>
      <c r="G82" s="154">
        <v>0.754</v>
      </c>
    </row>
    <row r="83" spans="1:8">
      <c r="A83" s="152" t="s">
        <v>50</v>
      </c>
      <c r="B83" s="149"/>
      <c r="C83" s="163">
        <v>0.7</v>
      </c>
      <c r="D83" s="164">
        <v>0.7</v>
      </c>
      <c r="E83" s="163">
        <v>0.71799999999999997</v>
      </c>
      <c r="F83" s="163">
        <v>0.73499999999999999</v>
      </c>
      <c r="G83" s="163">
        <v>0.754</v>
      </c>
      <c r="H83" s="140"/>
    </row>
    <row r="84" spans="1:8">
      <c r="A84" s="172" t="s">
        <v>82</v>
      </c>
      <c r="B84" s="149"/>
      <c r="C84" s="173"/>
      <c r="D84" s="170"/>
      <c r="E84" s="173"/>
      <c r="F84" s="173"/>
      <c r="G84" s="173"/>
      <c r="H84" s="140"/>
    </row>
    <row r="85" spans="1:8">
      <c r="A85" s="151" t="s">
        <v>83</v>
      </c>
      <c r="B85" s="174"/>
      <c r="C85" s="175"/>
      <c r="D85" s="176"/>
      <c r="E85" s="175"/>
      <c r="F85" s="175"/>
      <c r="G85" s="175"/>
      <c r="H85" s="140"/>
    </row>
    <row r="86" spans="1:8">
      <c r="A86" s="152" t="s">
        <v>57</v>
      </c>
      <c r="B86" s="174"/>
      <c r="C86" s="175"/>
      <c r="D86" s="176"/>
      <c r="E86" s="175"/>
      <c r="F86" s="175"/>
      <c r="G86" s="175"/>
      <c r="H86" s="140"/>
    </row>
    <row r="87" spans="1:8">
      <c r="A87" s="153" t="s">
        <v>133</v>
      </c>
      <c r="B87" s="177" t="s">
        <v>114</v>
      </c>
      <c r="C87" s="154">
        <v>0.3</v>
      </c>
      <c r="D87" s="155">
        <v>0.3</v>
      </c>
      <c r="E87" s="156" t="s">
        <v>246</v>
      </c>
      <c r="F87" s="156" t="s">
        <v>246</v>
      </c>
      <c r="G87" s="156" t="s">
        <v>246</v>
      </c>
      <c r="H87" s="140"/>
    </row>
    <row r="88" spans="1:8">
      <c r="A88" s="152" t="s">
        <v>52</v>
      </c>
      <c r="B88" s="177"/>
      <c r="C88" s="154"/>
      <c r="D88" s="155"/>
      <c r="E88" s="156"/>
      <c r="F88" s="156"/>
      <c r="G88" s="156"/>
      <c r="H88" s="140"/>
    </row>
    <row r="89" spans="1:8">
      <c r="A89" s="153" t="s">
        <v>248</v>
      </c>
      <c r="B89" s="177" t="s">
        <v>134</v>
      </c>
      <c r="C89" s="154">
        <v>5.5</v>
      </c>
      <c r="D89" s="155">
        <v>2</v>
      </c>
      <c r="E89" s="156" t="s">
        <v>246</v>
      </c>
      <c r="F89" s="156" t="s">
        <v>246</v>
      </c>
      <c r="G89" s="156" t="s">
        <v>246</v>
      </c>
      <c r="H89" s="140"/>
    </row>
    <row r="90" spans="1:8">
      <c r="A90" s="152" t="s">
        <v>50</v>
      </c>
      <c r="B90" s="177"/>
      <c r="C90" s="163">
        <v>5.8</v>
      </c>
      <c r="D90" s="164">
        <v>2.2999999999999998</v>
      </c>
      <c r="E90" s="163" t="s">
        <v>246</v>
      </c>
      <c r="F90" s="163" t="s">
        <v>246</v>
      </c>
      <c r="G90" s="163" t="s">
        <v>246</v>
      </c>
      <c r="H90" s="140"/>
    </row>
    <row r="91" spans="1:8">
      <c r="A91" s="151" t="s">
        <v>7</v>
      </c>
      <c r="B91" s="174"/>
      <c r="C91" s="175"/>
      <c r="D91" s="176"/>
      <c r="E91" s="175"/>
      <c r="F91" s="175"/>
      <c r="G91" s="175"/>
      <c r="H91" s="140"/>
    </row>
    <row r="92" spans="1:8">
      <c r="A92" s="152" t="s">
        <v>57</v>
      </c>
      <c r="B92" s="174"/>
      <c r="C92" s="175"/>
      <c r="D92" s="176"/>
      <c r="E92" s="175"/>
      <c r="F92" s="175"/>
      <c r="G92" s="175"/>
      <c r="H92" s="140"/>
    </row>
    <row r="93" spans="1:8">
      <c r="A93" s="153" t="s">
        <v>135</v>
      </c>
      <c r="B93" s="177" t="s">
        <v>114</v>
      </c>
      <c r="C93" s="154">
        <v>2.5</v>
      </c>
      <c r="D93" s="158">
        <v>2.5</v>
      </c>
      <c r="E93" s="156">
        <v>2.5</v>
      </c>
      <c r="F93" s="156" t="s">
        <v>246</v>
      </c>
      <c r="G93" s="156" t="s">
        <v>246</v>
      </c>
    </row>
    <row r="94" spans="1:8">
      <c r="A94" s="152" t="s">
        <v>50</v>
      </c>
      <c r="B94" s="177"/>
      <c r="C94" s="163">
        <v>2.5</v>
      </c>
      <c r="D94" s="164">
        <v>2.5</v>
      </c>
      <c r="E94" s="163">
        <v>2.5</v>
      </c>
      <c r="F94" s="163" t="s">
        <v>246</v>
      </c>
      <c r="G94" s="163" t="s">
        <v>246</v>
      </c>
    </row>
    <row r="95" spans="1:8">
      <c r="A95" s="172" t="s">
        <v>8</v>
      </c>
      <c r="B95" s="149"/>
      <c r="C95" s="154"/>
      <c r="D95" s="158"/>
      <c r="E95" s="154"/>
      <c r="F95" s="154"/>
      <c r="G95" s="154"/>
      <c r="H95" s="140"/>
    </row>
    <row r="96" spans="1:8">
      <c r="A96" s="152" t="s">
        <v>52</v>
      </c>
      <c r="B96" s="149"/>
      <c r="C96" s="154"/>
      <c r="D96" s="158"/>
      <c r="E96" s="154"/>
      <c r="F96" s="154"/>
      <c r="G96" s="154"/>
      <c r="H96" s="140"/>
    </row>
    <row r="97" spans="1:8">
      <c r="A97" s="153" t="s">
        <v>136</v>
      </c>
      <c r="B97" s="149" t="s">
        <v>349</v>
      </c>
      <c r="C97" s="154">
        <v>8.6999999999999993</v>
      </c>
      <c r="D97" s="158">
        <v>8.6999999999999993</v>
      </c>
      <c r="E97" s="154">
        <v>8.6999999999999993</v>
      </c>
      <c r="F97" s="154">
        <v>8.6999999999999993</v>
      </c>
      <c r="G97" s="154">
        <v>8.6999999999999993</v>
      </c>
      <c r="H97" s="140"/>
    </row>
    <row r="98" spans="1:8">
      <c r="A98" s="152" t="s">
        <v>50</v>
      </c>
      <c r="B98" s="149"/>
      <c r="C98" s="163">
        <v>8.6999999999999993</v>
      </c>
      <c r="D98" s="164">
        <v>8.6999999999999993</v>
      </c>
      <c r="E98" s="163">
        <v>8.6999999999999993</v>
      </c>
      <c r="F98" s="163">
        <v>8.6999999999999993</v>
      </c>
      <c r="G98" s="163">
        <v>8.6999999999999993</v>
      </c>
      <c r="H98" s="140"/>
    </row>
    <row r="99" spans="1:8">
      <c r="A99" s="172" t="s">
        <v>6</v>
      </c>
      <c r="B99" s="174"/>
      <c r="C99" s="174"/>
      <c r="D99" s="178"/>
      <c r="E99" s="174"/>
      <c r="F99" s="174"/>
      <c r="G99" s="174"/>
      <c r="H99" s="140"/>
    </row>
    <row r="100" spans="1:8">
      <c r="A100" s="152" t="s">
        <v>51</v>
      </c>
      <c r="B100" s="174"/>
      <c r="C100" s="174"/>
      <c r="D100" s="178"/>
      <c r="E100" s="174"/>
      <c r="F100" s="174"/>
      <c r="G100" s="174"/>
      <c r="H100" s="140"/>
    </row>
    <row r="101" spans="1:8">
      <c r="A101" s="167" t="s">
        <v>256</v>
      </c>
      <c r="B101" s="149" t="s">
        <v>114</v>
      </c>
      <c r="C101" s="154">
        <v>10</v>
      </c>
      <c r="D101" s="158" t="s">
        <v>246</v>
      </c>
      <c r="E101" s="154" t="s">
        <v>246</v>
      </c>
      <c r="F101" s="154" t="s">
        <v>246</v>
      </c>
      <c r="G101" s="154" t="s">
        <v>246</v>
      </c>
      <c r="H101" s="140"/>
    </row>
    <row r="102" spans="1:8">
      <c r="A102" s="179" t="s">
        <v>50</v>
      </c>
      <c r="B102" s="174"/>
      <c r="C102" s="163">
        <v>10</v>
      </c>
      <c r="D102" s="164" t="s">
        <v>246</v>
      </c>
      <c r="E102" s="163" t="s">
        <v>246</v>
      </c>
      <c r="F102" s="163" t="s">
        <v>246</v>
      </c>
      <c r="G102" s="163" t="s">
        <v>246</v>
      </c>
      <c r="H102" s="140"/>
    </row>
    <row r="103" spans="1:8">
      <c r="A103" s="151" t="s">
        <v>137</v>
      </c>
      <c r="B103" s="149"/>
      <c r="C103" s="154"/>
      <c r="D103" s="158"/>
      <c r="E103" s="154"/>
      <c r="F103" s="154"/>
      <c r="G103" s="154"/>
    </row>
    <row r="104" spans="1:8">
      <c r="A104" s="172" t="s">
        <v>87</v>
      </c>
      <c r="B104" s="149"/>
      <c r="C104" s="180"/>
      <c r="D104" s="181"/>
      <c r="E104" s="180"/>
      <c r="F104" s="180"/>
      <c r="G104" s="180"/>
    </row>
    <row r="105" spans="1:8">
      <c r="A105" s="179" t="s">
        <v>51</v>
      </c>
      <c r="B105" s="149"/>
      <c r="C105" s="154"/>
      <c r="D105" s="158"/>
      <c r="E105" s="154"/>
      <c r="F105" s="154"/>
      <c r="G105" s="154"/>
    </row>
    <row r="106" spans="1:8">
      <c r="A106" s="167" t="s">
        <v>146</v>
      </c>
      <c r="B106" s="149" t="s">
        <v>114</v>
      </c>
      <c r="C106" s="156">
        <v>20</v>
      </c>
      <c r="D106" s="155">
        <v>35</v>
      </c>
      <c r="E106" s="156">
        <v>45</v>
      </c>
      <c r="F106" s="156">
        <v>25</v>
      </c>
      <c r="G106" s="156" t="s">
        <v>246</v>
      </c>
    </row>
    <row r="107" spans="1:8">
      <c r="A107" s="167" t="s">
        <v>149</v>
      </c>
      <c r="B107" s="149" t="s">
        <v>114</v>
      </c>
      <c r="C107" s="260">
        <v>15.9</v>
      </c>
      <c r="D107" s="155">
        <v>4</v>
      </c>
      <c r="E107" s="156" t="s">
        <v>246</v>
      </c>
      <c r="F107" s="156" t="s">
        <v>246</v>
      </c>
      <c r="G107" s="156" t="s">
        <v>246</v>
      </c>
    </row>
    <row r="108" spans="1:8">
      <c r="A108" s="167" t="s">
        <v>257</v>
      </c>
      <c r="B108" s="149" t="s">
        <v>114</v>
      </c>
      <c r="C108" s="156">
        <v>4.3</v>
      </c>
      <c r="D108" s="155">
        <v>2.7</v>
      </c>
      <c r="E108" s="156" t="s">
        <v>246</v>
      </c>
      <c r="F108" s="156" t="s">
        <v>246</v>
      </c>
      <c r="G108" s="156" t="s">
        <v>246</v>
      </c>
    </row>
    <row r="109" spans="1:8" ht="22.5">
      <c r="A109" s="167" t="s">
        <v>143</v>
      </c>
      <c r="B109" s="149" t="s">
        <v>114</v>
      </c>
      <c r="C109" s="156">
        <v>5</v>
      </c>
      <c r="D109" s="155" t="s">
        <v>246</v>
      </c>
      <c r="E109" s="156" t="s">
        <v>246</v>
      </c>
      <c r="F109" s="156" t="s">
        <v>246</v>
      </c>
      <c r="G109" s="156" t="s">
        <v>246</v>
      </c>
    </row>
    <row r="110" spans="1:8">
      <c r="A110" s="167" t="s">
        <v>153</v>
      </c>
      <c r="B110" s="149" t="s">
        <v>114</v>
      </c>
      <c r="C110" s="272">
        <v>3.8</v>
      </c>
      <c r="D110" s="273">
        <v>0.8</v>
      </c>
      <c r="E110" s="272" t="s">
        <v>246</v>
      </c>
      <c r="F110" s="272" t="s">
        <v>246</v>
      </c>
      <c r="G110" s="272" t="s">
        <v>246</v>
      </c>
    </row>
    <row r="111" spans="1:8">
      <c r="A111" s="167" t="s">
        <v>151</v>
      </c>
      <c r="B111" s="149" t="s">
        <v>114</v>
      </c>
      <c r="C111" s="272">
        <v>0.4</v>
      </c>
      <c r="D111" s="273" t="s">
        <v>246</v>
      </c>
      <c r="E111" s="272" t="s">
        <v>246</v>
      </c>
      <c r="F111" s="272" t="s">
        <v>246</v>
      </c>
      <c r="G111" s="272" t="s">
        <v>246</v>
      </c>
    </row>
    <row r="112" spans="1:8">
      <c r="A112" s="167" t="s">
        <v>150</v>
      </c>
      <c r="B112" s="149" t="s">
        <v>114</v>
      </c>
      <c r="C112" s="272">
        <v>5.8</v>
      </c>
      <c r="D112" s="273">
        <v>1</v>
      </c>
      <c r="E112" s="272" t="s">
        <v>246</v>
      </c>
      <c r="F112" s="272" t="s">
        <v>246</v>
      </c>
      <c r="G112" s="272" t="s">
        <v>246</v>
      </c>
    </row>
    <row r="113" spans="1:7">
      <c r="A113" s="167" t="s">
        <v>258</v>
      </c>
      <c r="B113" s="149" t="s">
        <v>114</v>
      </c>
      <c r="C113" s="272">
        <v>6.3</v>
      </c>
      <c r="D113" s="273">
        <v>7.4</v>
      </c>
      <c r="E113" s="272">
        <v>1.9</v>
      </c>
      <c r="F113" s="272" t="s">
        <v>246</v>
      </c>
      <c r="G113" s="272" t="s">
        <v>246</v>
      </c>
    </row>
    <row r="114" spans="1:7">
      <c r="A114" s="167" t="s">
        <v>147</v>
      </c>
      <c r="B114" s="149" t="s">
        <v>114</v>
      </c>
      <c r="C114" s="272">
        <v>0.2</v>
      </c>
      <c r="D114" s="273" t="s">
        <v>246</v>
      </c>
      <c r="E114" s="272" t="s">
        <v>246</v>
      </c>
      <c r="F114" s="272" t="s">
        <v>246</v>
      </c>
      <c r="G114" s="272" t="s">
        <v>246</v>
      </c>
    </row>
    <row r="115" spans="1:7" ht="22.5">
      <c r="A115" s="167" t="s">
        <v>152</v>
      </c>
      <c r="B115" s="149" t="s">
        <v>114</v>
      </c>
      <c r="C115" s="272">
        <v>3.2</v>
      </c>
      <c r="D115" s="273">
        <v>4.3</v>
      </c>
      <c r="E115" s="272">
        <v>3.5</v>
      </c>
      <c r="F115" s="272">
        <v>2.9</v>
      </c>
      <c r="G115" s="272" t="s">
        <v>246</v>
      </c>
    </row>
    <row r="116" spans="1:7">
      <c r="A116" s="167" t="s">
        <v>148</v>
      </c>
      <c r="B116" s="149" t="s">
        <v>114</v>
      </c>
      <c r="C116" s="272">
        <v>0.1</v>
      </c>
      <c r="D116" s="273" t="s">
        <v>246</v>
      </c>
      <c r="E116" s="272" t="s">
        <v>246</v>
      </c>
      <c r="F116" s="272" t="s">
        <v>246</v>
      </c>
      <c r="G116" s="272" t="s">
        <v>246</v>
      </c>
    </row>
    <row r="117" spans="1:7">
      <c r="A117" s="167" t="s">
        <v>259</v>
      </c>
      <c r="B117" s="149" t="s">
        <v>114</v>
      </c>
      <c r="C117" s="274">
        <v>19</v>
      </c>
      <c r="D117" s="275">
        <v>19</v>
      </c>
      <c r="E117" s="272">
        <v>19</v>
      </c>
      <c r="F117" s="274">
        <v>19</v>
      </c>
      <c r="G117" s="274">
        <v>19</v>
      </c>
    </row>
    <row r="118" spans="1:7">
      <c r="A118" s="153" t="s">
        <v>351</v>
      </c>
      <c r="B118" s="149" t="s">
        <v>114</v>
      </c>
      <c r="C118" s="272">
        <v>0.8</v>
      </c>
      <c r="D118" s="273">
        <v>9.1999999999999993</v>
      </c>
      <c r="E118" s="272">
        <v>8</v>
      </c>
      <c r="F118" s="272">
        <v>2</v>
      </c>
      <c r="G118" s="272" t="s">
        <v>246</v>
      </c>
    </row>
    <row r="119" spans="1:7">
      <c r="A119" s="153" t="s">
        <v>326</v>
      </c>
      <c r="B119" s="149" t="s">
        <v>114</v>
      </c>
      <c r="C119" s="272" t="s">
        <v>246</v>
      </c>
      <c r="D119" s="273">
        <v>5.6</v>
      </c>
      <c r="E119" s="272">
        <v>5.7</v>
      </c>
      <c r="F119" s="272" t="s">
        <v>246</v>
      </c>
      <c r="G119" s="272" t="s">
        <v>246</v>
      </c>
    </row>
    <row r="120" spans="1:7">
      <c r="A120" s="153" t="s">
        <v>329</v>
      </c>
      <c r="B120" s="149" t="s">
        <v>114</v>
      </c>
      <c r="C120" s="272">
        <v>1.5</v>
      </c>
      <c r="D120" s="273">
        <v>3.5</v>
      </c>
      <c r="E120" s="272" t="s">
        <v>246</v>
      </c>
      <c r="F120" s="272" t="s">
        <v>246</v>
      </c>
      <c r="G120" s="272" t="s">
        <v>246</v>
      </c>
    </row>
    <row r="121" spans="1:7">
      <c r="A121" s="167" t="s">
        <v>144</v>
      </c>
      <c r="B121" s="149" t="s">
        <v>114</v>
      </c>
      <c r="C121" s="156">
        <v>2</v>
      </c>
      <c r="D121" s="155">
        <v>1.8</v>
      </c>
      <c r="E121" s="156">
        <v>2</v>
      </c>
      <c r="F121" s="156">
        <v>1.6</v>
      </c>
      <c r="G121" s="156">
        <v>1.2</v>
      </c>
    </row>
    <row r="122" spans="1:7">
      <c r="A122" s="167" t="s">
        <v>327</v>
      </c>
      <c r="B122" s="149" t="s">
        <v>346</v>
      </c>
      <c r="C122" s="156" t="s">
        <v>246</v>
      </c>
      <c r="D122" s="155">
        <v>5</v>
      </c>
      <c r="E122" s="156" t="s">
        <v>246</v>
      </c>
      <c r="F122" s="156" t="s">
        <v>246</v>
      </c>
      <c r="G122" s="156" t="s">
        <v>246</v>
      </c>
    </row>
    <row r="123" spans="1:7">
      <c r="A123" s="167" t="s">
        <v>141</v>
      </c>
      <c r="B123" s="149" t="s">
        <v>114</v>
      </c>
      <c r="C123" s="156">
        <v>0.5</v>
      </c>
      <c r="D123" s="155" t="s">
        <v>246</v>
      </c>
      <c r="E123" s="156" t="s">
        <v>246</v>
      </c>
      <c r="F123" s="156" t="s">
        <v>246</v>
      </c>
      <c r="G123" s="156" t="s">
        <v>246</v>
      </c>
    </row>
    <row r="124" spans="1:7">
      <c r="A124" s="167" t="s">
        <v>328</v>
      </c>
      <c r="B124" s="149" t="s">
        <v>352</v>
      </c>
      <c r="C124" s="156" t="s">
        <v>246</v>
      </c>
      <c r="D124" s="155">
        <v>0.4</v>
      </c>
      <c r="E124" s="156" t="s">
        <v>246</v>
      </c>
      <c r="F124" s="156" t="s">
        <v>246</v>
      </c>
      <c r="G124" s="156" t="s">
        <v>246</v>
      </c>
    </row>
    <row r="125" spans="1:7">
      <c r="A125" s="167" t="s">
        <v>260</v>
      </c>
      <c r="B125" s="149" t="s">
        <v>114</v>
      </c>
      <c r="C125" s="272">
        <v>41.2</v>
      </c>
      <c r="D125" s="273">
        <v>6.2</v>
      </c>
      <c r="E125" s="272">
        <v>2.8</v>
      </c>
      <c r="F125" s="272" t="s">
        <v>246</v>
      </c>
      <c r="G125" s="272" t="s">
        <v>246</v>
      </c>
    </row>
    <row r="126" spans="1:7" ht="22.5">
      <c r="A126" s="167" t="s">
        <v>261</v>
      </c>
      <c r="B126" s="149" t="s">
        <v>114</v>
      </c>
      <c r="C126" s="156" t="s">
        <v>246</v>
      </c>
      <c r="D126" s="155">
        <v>8</v>
      </c>
      <c r="E126" s="156">
        <v>12</v>
      </c>
      <c r="F126" s="156">
        <v>3</v>
      </c>
      <c r="G126" s="156" t="s">
        <v>246</v>
      </c>
    </row>
    <row r="127" spans="1:7">
      <c r="A127" s="167" t="s">
        <v>138</v>
      </c>
      <c r="B127" s="149" t="s">
        <v>114</v>
      </c>
      <c r="C127" s="156">
        <v>1.9</v>
      </c>
      <c r="D127" s="155">
        <v>2.1</v>
      </c>
      <c r="E127" s="156">
        <v>2</v>
      </c>
      <c r="F127" s="156">
        <v>2</v>
      </c>
      <c r="G127" s="156">
        <v>2.2000000000000002</v>
      </c>
    </row>
    <row r="128" spans="1:7">
      <c r="A128" s="167" t="s">
        <v>262</v>
      </c>
      <c r="B128" s="149" t="s">
        <v>114</v>
      </c>
      <c r="C128" s="156">
        <v>7.3</v>
      </c>
      <c r="D128" s="155">
        <v>7.3</v>
      </c>
      <c r="E128" s="156">
        <v>7.3</v>
      </c>
      <c r="F128" s="156">
        <v>7.3</v>
      </c>
      <c r="G128" s="156">
        <v>7.3</v>
      </c>
    </row>
    <row r="129" spans="1:7">
      <c r="A129" s="167" t="s">
        <v>142</v>
      </c>
      <c r="B129" s="149" t="s">
        <v>114</v>
      </c>
      <c r="C129" s="272">
        <v>5.5</v>
      </c>
      <c r="D129" s="273">
        <v>13.5</v>
      </c>
      <c r="E129" s="272">
        <v>30</v>
      </c>
      <c r="F129" s="272">
        <v>9</v>
      </c>
      <c r="G129" s="272" t="s">
        <v>246</v>
      </c>
    </row>
    <row r="130" spans="1:7" ht="22.5">
      <c r="A130" s="182" t="s">
        <v>140</v>
      </c>
      <c r="B130" s="149" t="s">
        <v>114</v>
      </c>
      <c r="C130" s="272">
        <v>7.8</v>
      </c>
      <c r="D130" s="273">
        <v>10</v>
      </c>
      <c r="E130" s="276">
        <v>22.5</v>
      </c>
      <c r="F130" s="272">
        <v>22.5</v>
      </c>
      <c r="G130" s="272">
        <v>22.5</v>
      </c>
    </row>
    <row r="131" spans="1:7">
      <c r="A131" s="167" t="s">
        <v>263</v>
      </c>
      <c r="B131" s="149" t="s">
        <v>114</v>
      </c>
      <c r="C131" s="272">
        <v>4</v>
      </c>
      <c r="D131" s="273">
        <v>7</v>
      </c>
      <c r="E131" s="272">
        <v>7</v>
      </c>
      <c r="F131" s="272">
        <v>7</v>
      </c>
      <c r="G131" s="272">
        <v>7</v>
      </c>
    </row>
    <row r="132" spans="1:7">
      <c r="A132" s="167" t="s">
        <v>264</v>
      </c>
      <c r="B132" s="149" t="s">
        <v>114</v>
      </c>
      <c r="C132" s="272">
        <v>6</v>
      </c>
      <c r="D132" s="273">
        <v>8.5</v>
      </c>
      <c r="E132" s="272">
        <v>4.5999999999999996</v>
      </c>
      <c r="F132" s="272" t="s">
        <v>246</v>
      </c>
      <c r="G132" s="272" t="s">
        <v>246</v>
      </c>
    </row>
    <row r="133" spans="1:7">
      <c r="A133" s="167" t="s">
        <v>265</v>
      </c>
      <c r="B133" s="149" t="s">
        <v>114</v>
      </c>
      <c r="C133" s="272">
        <v>10</v>
      </c>
      <c r="D133" s="273">
        <v>20.100000000000001</v>
      </c>
      <c r="E133" s="272">
        <v>12.4</v>
      </c>
      <c r="F133" s="272" t="s">
        <v>246</v>
      </c>
      <c r="G133" s="272" t="s">
        <v>246</v>
      </c>
    </row>
    <row r="134" spans="1:7">
      <c r="A134" s="167" t="s">
        <v>139</v>
      </c>
      <c r="B134" s="149" t="s">
        <v>114</v>
      </c>
      <c r="C134" s="156">
        <v>16</v>
      </c>
      <c r="D134" s="155">
        <v>15.6</v>
      </c>
      <c r="E134" s="156">
        <v>15.5</v>
      </c>
      <c r="F134" s="156">
        <v>15.5</v>
      </c>
      <c r="G134" s="156">
        <v>12.6</v>
      </c>
    </row>
    <row r="135" spans="1:7">
      <c r="A135" s="167" t="s">
        <v>325</v>
      </c>
      <c r="B135" s="149" t="s">
        <v>114</v>
      </c>
      <c r="C135" s="272">
        <v>1.7</v>
      </c>
      <c r="D135" s="273">
        <v>1.7</v>
      </c>
      <c r="E135" s="272">
        <v>1.7</v>
      </c>
      <c r="F135" s="272">
        <v>1.3</v>
      </c>
      <c r="G135" s="272">
        <v>1.3</v>
      </c>
    </row>
    <row r="136" spans="1:7">
      <c r="A136" s="167" t="s">
        <v>266</v>
      </c>
      <c r="B136" s="149" t="s">
        <v>114</v>
      </c>
      <c r="C136" s="156">
        <v>4.9000000000000004</v>
      </c>
      <c r="D136" s="155" t="s">
        <v>246</v>
      </c>
      <c r="E136" s="156" t="s">
        <v>246</v>
      </c>
      <c r="F136" s="156" t="s">
        <v>246</v>
      </c>
      <c r="G136" s="156" t="s">
        <v>246</v>
      </c>
    </row>
    <row r="137" spans="1:7">
      <c r="A137" s="145" t="s">
        <v>145</v>
      </c>
      <c r="B137" s="149" t="s">
        <v>114</v>
      </c>
      <c r="C137" s="156" t="s">
        <v>246</v>
      </c>
      <c r="D137" s="155">
        <v>2.4</v>
      </c>
      <c r="E137" s="156" t="s">
        <v>246</v>
      </c>
      <c r="F137" s="156" t="s">
        <v>246</v>
      </c>
      <c r="G137" s="156">
        <v>0.7</v>
      </c>
    </row>
    <row r="138" spans="1:7">
      <c r="A138" s="179" t="s">
        <v>52</v>
      </c>
      <c r="B138" s="149"/>
      <c r="C138" s="180"/>
      <c r="D138" s="181"/>
      <c r="E138" s="180"/>
      <c r="F138" s="180"/>
      <c r="G138" s="180"/>
    </row>
    <row r="139" spans="1:7">
      <c r="A139" s="167" t="s">
        <v>334</v>
      </c>
      <c r="B139" s="149" t="s">
        <v>349</v>
      </c>
      <c r="C139" s="156">
        <v>1.2</v>
      </c>
      <c r="D139" s="155" t="s">
        <v>246</v>
      </c>
      <c r="E139" s="156" t="s">
        <v>246</v>
      </c>
      <c r="F139" s="156" t="s">
        <v>246</v>
      </c>
      <c r="G139" s="156" t="s">
        <v>246</v>
      </c>
    </row>
    <row r="140" spans="1:7">
      <c r="A140" s="167" t="s">
        <v>154</v>
      </c>
      <c r="B140" s="149" t="s">
        <v>114</v>
      </c>
      <c r="C140" s="156">
        <v>0.6</v>
      </c>
      <c r="D140" s="155" t="s">
        <v>246</v>
      </c>
      <c r="E140" s="156" t="s">
        <v>246</v>
      </c>
      <c r="F140" s="156" t="s">
        <v>246</v>
      </c>
      <c r="G140" s="156" t="s">
        <v>246</v>
      </c>
    </row>
    <row r="141" spans="1:7">
      <c r="A141" s="167" t="s">
        <v>267</v>
      </c>
      <c r="B141" s="149" t="s">
        <v>114</v>
      </c>
      <c r="C141" s="156">
        <v>2.5</v>
      </c>
      <c r="D141" s="155">
        <v>5.3</v>
      </c>
      <c r="E141" s="156" t="s">
        <v>246</v>
      </c>
      <c r="F141" s="156" t="s">
        <v>246</v>
      </c>
      <c r="G141" s="156" t="s">
        <v>246</v>
      </c>
    </row>
    <row r="142" spans="1:7">
      <c r="A142" s="167" t="s">
        <v>365</v>
      </c>
      <c r="B142" s="149" t="s">
        <v>366</v>
      </c>
      <c r="C142" s="156">
        <v>4</v>
      </c>
      <c r="D142" s="155" t="s">
        <v>246</v>
      </c>
      <c r="E142" s="156" t="s">
        <v>246</v>
      </c>
      <c r="F142" s="156" t="s">
        <v>246</v>
      </c>
      <c r="G142" s="156" t="s">
        <v>246</v>
      </c>
    </row>
    <row r="143" spans="1:7">
      <c r="A143" s="179" t="s">
        <v>50</v>
      </c>
      <c r="B143" s="149"/>
      <c r="C143" s="203">
        <v>203.4</v>
      </c>
      <c r="D143" s="239">
        <v>207.4</v>
      </c>
      <c r="E143" s="203">
        <v>202.9</v>
      </c>
      <c r="F143" s="203">
        <v>118.1</v>
      </c>
      <c r="G143" s="203">
        <v>73.8</v>
      </c>
    </row>
    <row r="144" spans="1:7">
      <c r="A144" s="151" t="s">
        <v>155</v>
      </c>
      <c r="B144" s="149"/>
      <c r="C144" s="173"/>
      <c r="D144" s="170"/>
      <c r="E144" s="173"/>
      <c r="F144" s="173"/>
      <c r="G144" s="173"/>
    </row>
    <row r="145" spans="1:8">
      <c r="A145" s="172" t="s">
        <v>249</v>
      </c>
      <c r="B145" s="149"/>
      <c r="C145" s="154"/>
      <c r="D145" s="158"/>
      <c r="E145" s="154"/>
      <c r="F145" s="154"/>
      <c r="G145" s="154"/>
    </row>
    <row r="146" spans="1:8">
      <c r="A146" s="179" t="s">
        <v>52</v>
      </c>
      <c r="B146" s="149"/>
      <c r="C146" s="154"/>
      <c r="D146" s="158"/>
      <c r="E146" s="154"/>
      <c r="F146" s="154"/>
      <c r="G146" s="154"/>
    </row>
    <row r="147" spans="1:8">
      <c r="A147" s="167" t="s">
        <v>156</v>
      </c>
      <c r="B147" s="149" t="s">
        <v>367</v>
      </c>
      <c r="C147" s="154">
        <v>90</v>
      </c>
      <c r="D147" s="158">
        <v>93.2</v>
      </c>
      <c r="E147" s="154">
        <v>95.8</v>
      </c>
      <c r="F147" s="154">
        <v>98.1</v>
      </c>
      <c r="G147" s="154">
        <v>98.1</v>
      </c>
    </row>
    <row r="148" spans="1:8">
      <c r="A148" s="167" t="s">
        <v>157</v>
      </c>
      <c r="B148" s="149" t="s">
        <v>114</v>
      </c>
      <c r="C148" s="154">
        <v>37.5</v>
      </c>
      <c r="D148" s="158">
        <v>34.700000000000003</v>
      </c>
      <c r="E148" s="154">
        <v>31.9</v>
      </c>
      <c r="F148" s="154">
        <v>32.5</v>
      </c>
      <c r="G148" s="154">
        <v>33.1</v>
      </c>
    </row>
    <row r="149" spans="1:8">
      <c r="A149" s="179" t="s">
        <v>50</v>
      </c>
      <c r="B149" s="149"/>
      <c r="C149" s="163">
        <v>127.5</v>
      </c>
      <c r="D149" s="164">
        <v>127.9</v>
      </c>
      <c r="E149" s="163">
        <v>127.69999999999999</v>
      </c>
      <c r="F149" s="163">
        <v>130.6</v>
      </c>
      <c r="G149" s="163">
        <v>131.19999999999999</v>
      </c>
    </row>
    <row r="150" spans="1:8">
      <c r="A150" s="172" t="s">
        <v>13</v>
      </c>
      <c r="B150" s="149"/>
      <c r="C150" s="154"/>
      <c r="D150" s="158"/>
      <c r="E150" s="154"/>
      <c r="F150" s="154"/>
      <c r="G150" s="154"/>
    </row>
    <row r="151" spans="1:8">
      <c r="A151" s="179" t="s">
        <v>52</v>
      </c>
      <c r="B151" s="149"/>
      <c r="C151" s="154"/>
      <c r="D151" s="158"/>
      <c r="E151" s="154"/>
      <c r="F151" s="154"/>
      <c r="G151" s="154"/>
    </row>
    <row r="152" spans="1:8">
      <c r="A152" s="183" t="s">
        <v>158</v>
      </c>
      <c r="B152" s="149" t="s">
        <v>114</v>
      </c>
      <c r="C152" s="156">
        <v>0.2</v>
      </c>
      <c r="D152" s="201" t="s">
        <v>246</v>
      </c>
      <c r="E152" s="154" t="s">
        <v>246</v>
      </c>
      <c r="F152" s="154" t="s">
        <v>246</v>
      </c>
      <c r="G152" s="154" t="s">
        <v>246</v>
      </c>
    </row>
    <row r="153" spans="1:8">
      <c r="A153" s="184" t="s">
        <v>50</v>
      </c>
      <c r="B153" s="149"/>
      <c r="C153" s="203">
        <v>0.2</v>
      </c>
      <c r="D153" s="202" t="s">
        <v>246</v>
      </c>
      <c r="E153" s="163" t="s">
        <v>246</v>
      </c>
      <c r="F153" s="163" t="s">
        <v>246</v>
      </c>
      <c r="G153" s="163" t="s">
        <v>246</v>
      </c>
    </row>
    <row r="154" spans="1:8">
      <c r="A154" s="151" t="s">
        <v>368</v>
      </c>
      <c r="B154" s="149"/>
      <c r="C154" s="180"/>
      <c r="D154" s="181"/>
      <c r="E154" s="154"/>
      <c r="F154" s="154"/>
      <c r="G154" s="154"/>
    </row>
    <row r="155" spans="1:8">
      <c r="A155" s="179" t="s">
        <v>51</v>
      </c>
      <c r="B155" s="149"/>
      <c r="C155" s="154"/>
      <c r="D155" s="158"/>
      <c r="E155" s="154"/>
      <c r="F155" s="154"/>
      <c r="G155" s="154"/>
    </row>
    <row r="156" spans="1:8">
      <c r="A156" s="167" t="s">
        <v>159</v>
      </c>
      <c r="B156" s="149"/>
      <c r="C156" s="154"/>
      <c r="D156" s="158"/>
      <c r="E156" s="154"/>
      <c r="F156" s="154"/>
      <c r="G156" s="154"/>
    </row>
    <row r="157" spans="1:8">
      <c r="A157" s="185" t="s">
        <v>160</v>
      </c>
      <c r="B157" s="149" t="s">
        <v>114</v>
      </c>
      <c r="C157" s="260">
        <v>883.995</v>
      </c>
      <c r="D157" s="261">
        <v>900.74400000000003</v>
      </c>
      <c r="E157" s="260">
        <v>886.46199999999999</v>
      </c>
      <c r="F157" s="260">
        <v>854.77300000000002</v>
      </c>
      <c r="G157" s="260">
        <v>884.34900000000005</v>
      </c>
      <c r="H157" s="162"/>
    </row>
    <row r="158" spans="1:8">
      <c r="A158" s="185" t="s">
        <v>161</v>
      </c>
      <c r="B158" s="149" t="s">
        <v>114</v>
      </c>
      <c r="C158" s="156">
        <v>31.751000000000001</v>
      </c>
      <c r="D158" s="155">
        <v>32.578000000000003</v>
      </c>
      <c r="E158" s="156">
        <v>41.08</v>
      </c>
      <c r="F158" s="156">
        <v>41.84</v>
      </c>
      <c r="G158" s="156">
        <v>42.636000000000003</v>
      </c>
      <c r="H158" s="162"/>
    </row>
    <row r="159" spans="1:8">
      <c r="A159" s="185" t="s">
        <v>162</v>
      </c>
      <c r="B159" s="149" t="s">
        <v>114</v>
      </c>
      <c r="C159" s="156">
        <v>15.417999999999999</v>
      </c>
      <c r="D159" s="155">
        <v>16.655000000000001</v>
      </c>
      <c r="E159" s="156">
        <v>22.12</v>
      </c>
      <c r="F159" s="156">
        <v>22.437999999999999</v>
      </c>
      <c r="G159" s="156">
        <v>22.655999999999999</v>
      </c>
      <c r="H159" s="162"/>
    </row>
    <row r="160" spans="1:8">
      <c r="A160" s="185" t="s">
        <v>163</v>
      </c>
      <c r="B160" s="149" t="s">
        <v>114</v>
      </c>
      <c r="C160" s="156">
        <v>24.765000000000001</v>
      </c>
      <c r="D160" s="155">
        <v>26.489000000000001</v>
      </c>
      <c r="E160" s="156">
        <v>32.728999999999999</v>
      </c>
      <c r="F160" s="156">
        <v>34.618000000000002</v>
      </c>
      <c r="G160" s="156">
        <v>36.536000000000001</v>
      </c>
      <c r="H160" s="162"/>
    </row>
    <row r="161" spans="1:7">
      <c r="A161" s="185" t="s">
        <v>164</v>
      </c>
      <c r="B161" s="149" t="s">
        <v>114</v>
      </c>
      <c r="C161" s="156">
        <v>7.5309999999999997</v>
      </c>
      <c r="D161" s="155">
        <v>16.286999999999999</v>
      </c>
      <c r="E161" s="156">
        <v>16.286999999999999</v>
      </c>
      <c r="F161" s="156">
        <v>16.286999999999999</v>
      </c>
      <c r="G161" s="156">
        <v>16.286999999999999</v>
      </c>
    </row>
    <row r="162" spans="1:7">
      <c r="A162" s="185" t="s">
        <v>165</v>
      </c>
      <c r="B162" s="149" t="s">
        <v>114</v>
      </c>
      <c r="C162" s="156">
        <v>16.725999999999999</v>
      </c>
      <c r="D162" s="155">
        <v>17.501999999999999</v>
      </c>
      <c r="E162" s="156">
        <v>17.526</v>
      </c>
      <c r="F162" s="156">
        <v>17.535</v>
      </c>
      <c r="G162" s="156">
        <v>17.538</v>
      </c>
    </row>
    <row r="163" spans="1:7">
      <c r="A163" s="185" t="s">
        <v>166</v>
      </c>
      <c r="B163" s="149" t="s">
        <v>114</v>
      </c>
      <c r="C163" s="156">
        <v>122.71299999999999</v>
      </c>
      <c r="D163" s="155">
        <v>131.41499999999999</v>
      </c>
      <c r="E163" s="156">
        <v>133.61600000000001</v>
      </c>
      <c r="F163" s="156">
        <v>135.05699999999999</v>
      </c>
      <c r="G163" s="156">
        <v>139.017</v>
      </c>
    </row>
    <row r="164" spans="1:7">
      <c r="A164" s="185" t="s">
        <v>167</v>
      </c>
      <c r="B164" s="149" t="s">
        <v>114</v>
      </c>
      <c r="C164" s="156">
        <v>1.718</v>
      </c>
      <c r="D164" s="155">
        <v>1.774</v>
      </c>
      <c r="E164" s="156">
        <v>1.8180000000000001</v>
      </c>
      <c r="F164" s="156">
        <v>1.8640000000000001</v>
      </c>
      <c r="G164" s="156">
        <v>1.91</v>
      </c>
    </row>
    <row r="165" spans="1:7">
      <c r="A165" s="167" t="s">
        <v>286</v>
      </c>
      <c r="B165" s="149"/>
      <c r="C165" s="156"/>
      <c r="D165" s="155"/>
      <c r="E165" s="156"/>
      <c r="F165" s="156"/>
      <c r="G165" s="156"/>
    </row>
    <row r="166" spans="1:7">
      <c r="A166" s="185" t="s">
        <v>160</v>
      </c>
      <c r="B166" s="149" t="s">
        <v>114</v>
      </c>
      <c r="C166" s="156">
        <v>31.738</v>
      </c>
      <c r="D166" s="155">
        <v>35.189</v>
      </c>
      <c r="E166" s="156">
        <v>34.5</v>
      </c>
      <c r="F166" s="156">
        <v>34.237000000000002</v>
      </c>
      <c r="G166" s="156">
        <v>34.398000000000003</v>
      </c>
    </row>
    <row r="167" spans="1:7">
      <c r="A167" s="185" t="s">
        <v>161</v>
      </c>
      <c r="B167" s="149" t="s">
        <v>114</v>
      </c>
      <c r="C167" s="156">
        <v>3.673</v>
      </c>
      <c r="D167" s="155">
        <v>3.3140000000000001</v>
      </c>
      <c r="E167" s="156">
        <v>3.42</v>
      </c>
      <c r="F167" s="156">
        <v>3.6779999999999999</v>
      </c>
      <c r="G167" s="156">
        <v>3.8250000000000002</v>
      </c>
    </row>
    <row r="168" spans="1:7">
      <c r="A168" s="185" t="s">
        <v>168</v>
      </c>
      <c r="B168" s="149" t="s">
        <v>114</v>
      </c>
      <c r="C168" s="156">
        <v>1.86</v>
      </c>
      <c r="D168" s="155">
        <v>1.677</v>
      </c>
      <c r="E168" s="156">
        <v>1.73</v>
      </c>
      <c r="F168" s="156">
        <v>1.8640000000000001</v>
      </c>
      <c r="G168" s="156">
        <v>1.9379999999999999</v>
      </c>
    </row>
    <row r="169" spans="1:7">
      <c r="A169" s="183" t="s">
        <v>169</v>
      </c>
      <c r="B169" s="149" t="s">
        <v>114</v>
      </c>
      <c r="C169" s="156">
        <v>18.707000000000001</v>
      </c>
      <c r="D169" s="155">
        <v>19.361999999999998</v>
      </c>
      <c r="E169" s="156">
        <v>17.603000000000002</v>
      </c>
      <c r="F169" s="156">
        <v>18.091000000000001</v>
      </c>
      <c r="G169" s="156">
        <v>18.559000000000001</v>
      </c>
    </row>
    <row r="170" spans="1:7">
      <c r="A170" s="179" t="s">
        <v>52</v>
      </c>
      <c r="B170" s="149"/>
      <c r="C170" s="180"/>
      <c r="D170" s="181"/>
      <c r="E170" s="180"/>
      <c r="F170" s="180"/>
      <c r="G170" s="180"/>
    </row>
    <row r="171" spans="1:7">
      <c r="A171" s="167" t="s">
        <v>268</v>
      </c>
      <c r="B171" s="149" t="s">
        <v>369</v>
      </c>
      <c r="C171" s="236" t="s">
        <v>313</v>
      </c>
      <c r="D171" s="237" t="s">
        <v>313</v>
      </c>
      <c r="E171" s="236" t="s">
        <v>313</v>
      </c>
      <c r="F171" s="236" t="s">
        <v>313</v>
      </c>
      <c r="G171" s="236" t="s">
        <v>313</v>
      </c>
    </row>
    <row r="172" spans="1:7">
      <c r="A172" s="167" t="s">
        <v>247</v>
      </c>
      <c r="B172" s="149" t="s">
        <v>370</v>
      </c>
      <c r="C172" s="260">
        <v>1.65</v>
      </c>
      <c r="D172" s="261">
        <v>1.65</v>
      </c>
      <c r="E172" s="260" t="s">
        <v>246</v>
      </c>
      <c r="F172" s="260" t="s">
        <v>246</v>
      </c>
      <c r="G172" s="260" t="s">
        <v>246</v>
      </c>
    </row>
    <row r="173" spans="1:7">
      <c r="A173" s="167" t="s">
        <v>269</v>
      </c>
      <c r="B173" s="149" t="s">
        <v>114</v>
      </c>
      <c r="C173" s="236" t="s">
        <v>313</v>
      </c>
      <c r="D173" s="237" t="s">
        <v>313</v>
      </c>
      <c r="E173" s="236" t="s">
        <v>313</v>
      </c>
      <c r="F173" s="236" t="s">
        <v>313</v>
      </c>
      <c r="G173" s="236" t="s">
        <v>313</v>
      </c>
    </row>
    <row r="174" spans="1:7" ht="22.5">
      <c r="A174" s="167" t="s">
        <v>170</v>
      </c>
      <c r="B174" s="149" t="s">
        <v>371</v>
      </c>
      <c r="C174" s="156">
        <v>5.923</v>
      </c>
      <c r="D174" s="155">
        <v>6.5990000000000002</v>
      </c>
      <c r="E174" s="156">
        <v>6.6349999999999998</v>
      </c>
      <c r="F174" s="156">
        <v>6.6689999999999996</v>
      </c>
      <c r="G174" s="156">
        <v>6.7050000000000001</v>
      </c>
    </row>
    <row r="175" spans="1:7">
      <c r="A175" s="167" t="s">
        <v>171</v>
      </c>
      <c r="B175" s="149" t="s">
        <v>370</v>
      </c>
      <c r="C175" s="156">
        <v>20.295999999999999</v>
      </c>
      <c r="D175" s="155">
        <v>19.315999999999999</v>
      </c>
      <c r="E175" s="156">
        <v>18.292999999999999</v>
      </c>
      <c r="F175" s="156">
        <v>18.292999999999999</v>
      </c>
      <c r="G175" s="156">
        <v>18.292999999999999</v>
      </c>
    </row>
    <row r="176" spans="1:7">
      <c r="A176" s="167" t="s">
        <v>172</v>
      </c>
      <c r="B176" s="149" t="s">
        <v>370</v>
      </c>
      <c r="C176" s="156">
        <v>0.2</v>
      </c>
      <c r="D176" s="155">
        <v>0.2</v>
      </c>
      <c r="E176" s="156">
        <v>0.2</v>
      </c>
      <c r="F176" s="156">
        <v>0.2</v>
      </c>
      <c r="G176" s="156">
        <v>0.2</v>
      </c>
    </row>
    <row r="177" spans="1:7">
      <c r="A177" s="179" t="s">
        <v>50</v>
      </c>
      <c r="B177" s="149"/>
      <c r="C177" s="203">
        <v>1188.6909999999996</v>
      </c>
      <c r="D177" s="239">
        <v>1230.7799999999995</v>
      </c>
      <c r="E177" s="203">
        <v>1234.0439999999994</v>
      </c>
      <c r="F177" s="203">
        <v>1207.4719999999998</v>
      </c>
      <c r="G177" s="203">
        <v>1244.8749999999998</v>
      </c>
    </row>
    <row r="178" spans="1:7">
      <c r="A178" s="172" t="s">
        <v>251</v>
      </c>
      <c r="B178" s="149"/>
      <c r="C178" s="186"/>
      <c r="D178" s="187"/>
      <c r="E178" s="186"/>
      <c r="F178" s="186"/>
      <c r="G178" s="186"/>
    </row>
    <row r="179" spans="1:7">
      <c r="A179" s="179" t="s">
        <v>52</v>
      </c>
      <c r="B179" s="149"/>
      <c r="C179" s="186"/>
      <c r="D179" s="187"/>
      <c r="E179" s="186"/>
      <c r="F179" s="186"/>
      <c r="G179" s="186"/>
    </row>
    <row r="180" spans="1:7">
      <c r="A180" s="167" t="s">
        <v>330</v>
      </c>
      <c r="B180" s="149" t="s">
        <v>372</v>
      </c>
      <c r="C180" s="186" t="s">
        <v>246</v>
      </c>
      <c r="D180" s="187" t="s">
        <v>246</v>
      </c>
      <c r="E180" s="186" t="s">
        <v>246</v>
      </c>
      <c r="F180" s="156">
        <v>0.26600000000000001</v>
      </c>
      <c r="G180" s="156">
        <v>0.35499999999999998</v>
      </c>
    </row>
    <row r="181" spans="1:7">
      <c r="A181" s="167" t="s">
        <v>173</v>
      </c>
      <c r="B181" s="149" t="s">
        <v>114</v>
      </c>
      <c r="C181" s="156">
        <v>0.56899999999999995</v>
      </c>
      <c r="D181" s="155">
        <v>0.53200000000000003</v>
      </c>
      <c r="E181" s="156">
        <v>0.85299999999999998</v>
      </c>
      <c r="F181" s="156" t="s">
        <v>246</v>
      </c>
      <c r="G181" s="156" t="s">
        <v>246</v>
      </c>
    </row>
    <row r="182" spans="1:7">
      <c r="A182" s="167" t="s">
        <v>331</v>
      </c>
      <c r="B182" s="149" t="s">
        <v>114</v>
      </c>
      <c r="C182" s="156">
        <v>4.242</v>
      </c>
      <c r="D182" s="155">
        <v>4.242</v>
      </c>
      <c r="E182" s="156">
        <v>4.242</v>
      </c>
      <c r="F182" s="156">
        <v>4.242</v>
      </c>
      <c r="G182" s="156">
        <v>4.242</v>
      </c>
    </row>
    <row r="183" spans="1:7">
      <c r="A183" s="167" t="s">
        <v>332</v>
      </c>
      <c r="B183" s="149" t="s">
        <v>114</v>
      </c>
      <c r="C183" s="156" t="s">
        <v>246</v>
      </c>
      <c r="D183" s="155">
        <v>0.53300000000000003</v>
      </c>
      <c r="E183" s="156">
        <v>0.53600000000000003</v>
      </c>
      <c r="F183" s="156" t="s">
        <v>246</v>
      </c>
      <c r="G183" s="156" t="s">
        <v>246</v>
      </c>
    </row>
    <row r="184" spans="1:7">
      <c r="A184" s="183" t="s">
        <v>174</v>
      </c>
      <c r="B184" s="149" t="s">
        <v>114</v>
      </c>
      <c r="C184" s="156">
        <v>11.491</v>
      </c>
      <c r="D184" s="155">
        <v>11.097</v>
      </c>
      <c r="E184" s="156">
        <v>9.016</v>
      </c>
      <c r="F184" s="156">
        <v>9.016</v>
      </c>
      <c r="G184" s="156" t="s">
        <v>246</v>
      </c>
    </row>
    <row r="185" spans="1:7">
      <c r="A185" s="183" t="s">
        <v>353</v>
      </c>
      <c r="B185" s="149" t="s">
        <v>178</v>
      </c>
      <c r="C185" s="156">
        <v>12.827999999999999</v>
      </c>
      <c r="D185" s="155">
        <v>8.9740000000000002</v>
      </c>
      <c r="E185" s="156">
        <v>6.9039999999999999</v>
      </c>
      <c r="F185" s="156">
        <v>9.8010000000000002</v>
      </c>
      <c r="G185" s="156">
        <v>4.2780000000000005</v>
      </c>
    </row>
    <row r="186" spans="1:7">
      <c r="A186" s="183" t="s">
        <v>333</v>
      </c>
      <c r="B186" s="149" t="s">
        <v>324</v>
      </c>
      <c r="C186" s="156">
        <v>10.4</v>
      </c>
      <c r="D186" s="155">
        <v>8.33</v>
      </c>
      <c r="E186" s="156">
        <v>10.827999999999999</v>
      </c>
      <c r="F186" s="156">
        <v>14.497999999999999</v>
      </c>
      <c r="G186" s="156" t="s">
        <v>246</v>
      </c>
    </row>
    <row r="187" spans="1:7">
      <c r="A187" s="183" t="s">
        <v>355</v>
      </c>
      <c r="B187" s="149" t="s">
        <v>178</v>
      </c>
      <c r="C187" s="156">
        <v>4</v>
      </c>
      <c r="D187" s="155">
        <v>2.9</v>
      </c>
      <c r="E187" s="156" t="s">
        <v>246</v>
      </c>
      <c r="F187" s="156" t="s">
        <v>246</v>
      </c>
      <c r="G187" s="156" t="s">
        <v>246</v>
      </c>
    </row>
    <row r="188" spans="1:7">
      <c r="A188" s="183" t="s">
        <v>356</v>
      </c>
      <c r="B188" s="149" t="s">
        <v>114</v>
      </c>
      <c r="C188" s="156">
        <v>110.2</v>
      </c>
      <c r="D188" s="155">
        <v>93.6</v>
      </c>
      <c r="E188" s="156">
        <v>113</v>
      </c>
      <c r="F188" s="156">
        <v>84.9</v>
      </c>
      <c r="G188" s="156">
        <v>62.54</v>
      </c>
    </row>
    <row r="189" spans="1:7">
      <c r="A189" s="183" t="s">
        <v>354</v>
      </c>
      <c r="B189" s="149" t="s">
        <v>114</v>
      </c>
      <c r="C189" s="156" t="s">
        <v>246</v>
      </c>
      <c r="D189" s="155">
        <v>50.847999999999999</v>
      </c>
      <c r="E189" s="156" t="s">
        <v>246</v>
      </c>
      <c r="F189" s="156" t="s">
        <v>246</v>
      </c>
      <c r="G189" s="156" t="s">
        <v>246</v>
      </c>
    </row>
    <row r="190" spans="1:7">
      <c r="A190" s="183" t="s">
        <v>176</v>
      </c>
      <c r="B190" s="149" t="s">
        <v>114</v>
      </c>
      <c r="C190" s="156">
        <v>18.829999999999998</v>
      </c>
      <c r="D190" s="155">
        <v>27.029</v>
      </c>
      <c r="E190" s="156">
        <v>9.7250000000000014</v>
      </c>
      <c r="F190" s="156">
        <v>5.6959999999999997</v>
      </c>
      <c r="G190" s="156" t="s">
        <v>246</v>
      </c>
    </row>
    <row r="191" spans="1:7">
      <c r="A191" s="183" t="s">
        <v>175</v>
      </c>
      <c r="B191" s="149" t="s">
        <v>114</v>
      </c>
      <c r="C191" s="156">
        <v>44.106000000000002</v>
      </c>
      <c r="D191" s="155">
        <v>31.216000000000001</v>
      </c>
      <c r="E191" s="156">
        <v>59.475000000000001</v>
      </c>
      <c r="F191" s="156">
        <v>59.475000000000001</v>
      </c>
      <c r="G191" s="156">
        <v>59.475000000000001</v>
      </c>
    </row>
    <row r="192" spans="1:7">
      <c r="A192" s="167" t="s">
        <v>177</v>
      </c>
      <c r="B192" s="149" t="s">
        <v>114</v>
      </c>
      <c r="C192" s="156">
        <v>0.33099999999999996</v>
      </c>
      <c r="D192" s="155">
        <v>2.2559999999999998</v>
      </c>
      <c r="E192" s="156">
        <v>2.5059999999999998</v>
      </c>
      <c r="F192" s="156">
        <v>4.758</v>
      </c>
      <c r="G192" s="156" t="s">
        <v>246</v>
      </c>
    </row>
    <row r="193" spans="1:51">
      <c r="A193" s="183" t="s">
        <v>178</v>
      </c>
      <c r="B193" s="149" t="s">
        <v>178</v>
      </c>
      <c r="C193" s="156">
        <v>14.167000000000037</v>
      </c>
      <c r="D193" s="155">
        <v>1.131</v>
      </c>
      <c r="E193" s="156">
        <v>1.5349999999999999</v>
      </c>
      <c r="F193" s="156">
        <v>1.3129999999999964</v>
      </c>
      <c r="G193" s="156">
        <v>35.521000000000001</v>
      </c>
    </row>
    <row r="194" spans="1:51">
      <c r="A194" s="184" t="s">
        <v>50</v>
      </c>
      <c r="B194" s="149"/>
      <c r="C194" s="241">
        <v>231.16</v>
      </c>
      <c r="D194" s="242">
        <v>242.68600000000001</v>
      </c>
      <c r="E194" s="241">
        <v>218.58699999999999</v>
      </c>
      <c r="F194" s="241">
        <v>193.982</v>
      </c>
      <c r="G194" s="241">
        <v>166.411</v>
      </c>
    </row>
    <row r="195" spans="1:51">
      <c r="A195" s="172" t="s">
        <v>100</v>
      </c>
      <c r="B195" s="149"/>
      <c r="C195" s="277">
        <v>3353.6804046378411</v>
      </c>
      <c r="D195" s="278">
        <v>3539.4874564538591</v>
      </c>
      <c r="E195" s="277">
        <v>2880.1527438070211</v>
      </c>
      <c r="F195" s="277">
        <v>2688.7406898914164</v>
      </c>
      <c r="G195" s="277">
        <v>2669.7940474180205</v>
      </c>
      <c r="H195" s="162"/>
    </row>
    <row r="196" spans="1:51">
      <c r="B196" s="144"/>
    </row>
    <row r="197" spans="1:51" ht="21.75" customHeight="1">
      <c r="A197" s="188"/>
      <c r="B197" s="188"/>
      <c r="C197" s="188"/>
      <c r="D197" s="188"/>
      <c r="E197" s="188"/>
      <c r="F197" s="188"/>
      <c r="G197" s="188"/>
      <c r="H197" s="189"/>
    </row>
    <row r="198" spans="1:51" ht="28.5" customHeight="1">
      <c r="A198" s="306" t="s">
        <v>357</v>
      </c>
      <c r="B198" s="306"/>
      <c r="C198" s="306"/>
      <c r="D198" s="306"/>
      <c r="E198" s="306"/>
      <c r="F198" s="306"/>
      <c r="G198" s="306"/>
      <c r="H198" s="189"/>
    </row>
    <row r="199" spans="1:51">
      <c r="A199" s="307" t="s">
        <v>358</v>
      </c>
      <c r="B199" s="307"/>
      <c r="C199" s="307"/>
      <c r="D199" s="307"/>
      <c r="E199" s="307"/>
      <c r="F199" s="307"/>
      <c r="G199" s="307"/>
      <c r="H199" s="189"/>
    </row>
    <row r="200" spans="1:51">
      <c r="A200" s="307" t="s">
        <v>359</v>
      </c>
      <c r="B200" s="307"/>
      <c r="C200" s="307"/>
      <c r="D200" s="307"/>
      <c r="E200" s="307"/>
      <c r="F200" s="307"/>
      <c r="G200" s="307"/>
      <c r="H200" s="189"/>
    </row>
    <row r="201" spans="1:51" ht="19.5" customHeight="1">
      <c r="A201" s="307" t="s">
        <v>373</v>
      </c>
      <c r="B201" s="307"/>
      <c r="C201" s="307"/>
      <c r="D201" s="307"/>
      <c r="E201" s="307"/>
      <c r="F201" s="307"/>
      <c r="G201" s="307"/>
    </row>
    <row r="202" spans="1:51" s="145" customFormat="1">
      <c r="A202" s="307" t="s">
        <v>360</v>
      </c>
      <c r="B202" s="307"/>
      <c r="C202" s="307"/>
      <c r="D202" s="307"/>
      <c r="E202" s="307"/>
      <c r="F202" s="307"/>
      <c r="G202" s="307"/>
      <c r="H202" s="189"/>
      <c r="J202" s="144"/>
      <c r="K202" s="144"/>
      <c r="L202" s="144"/>
      <c r="M202" s="144"/>
      <c r="N202" s="144"/>
      <c r="O202" s="144"/>
      <c r="P202" s="144"/>
      <c r="Q202" s="144"/>
      <c r="R202" s="144"/>
      <c r="S202" s="144"/>
      <c r="T202" s="144"/>
      <c r="U202" s="144"/>
      <c r="V202" s="144"/>
      <c r="W202" s="144"/>
      <c r="X202" s="144"/>
      <c r="Y202" s="144"/>
      <c r="Z202" s="144"/>
      <c r="AA202" s="144"/>
      <c r="AB202" s="144"/>
      <c r="AC202" s="144"/>
      <c r="AD202" s="144"/>
      <c r="AE202" s="144"/>
      <c r="AF202" s="144"/>
      <c r="AG202" s="144"/>
      <c r="AH202" s="144"/>
      <c r="AI202" s="144"/>
      <c r="AJ202" s="144"/>
      <c r="AK202" s="144"/>
      <c r="AL202" s="144"/>
      <c r="AM202" s="144"/>
      <c r="AN202" s="144"/>
      <c r="AO202" s="144"/>
      <c r="AP202" s="144"/>
      <c r="AQ202" s="144"/>
      <c r="AR202" s="144"/>
      <c r="AS202" s="144"/>
      <c r="AT202" s="144"/>
      <c r="AU202" s="144"/>
      <c r="AV202" s="144"/>
      <c r="AW202" s="144"/>
      <c r="AX202" s="144"/>
      <c r="AY202" s="144"/>
    </row>
    <row r="203" spans="1:51" s="145" customFormat="1">
      <c r="A203" s="307" t="s">
        <v>361</v>
      </c>
      <c r="B203" s="307"/>
      <c r="C203" s="307"/>
      <c r="D203" s="307"/>
      <c r="E203" s="307"/>
      <c r="F203" s="307"/>
      <c r="G203" s="307"/>
      <c r="H203" s="189"/>
      <c r="J203" s="144"/>
      <c r="K203" s="144"/>
      <c r="L203" s="144"/>
      <c r="M203" s="144"/>
      <c r="N203" s="144"/>
      <c r="O203" s="144"/>
      <c r="P203" s="144"/>
      <c r="Q203" s="144"/>
      <c r="R203" s="144"/>
      <c r="S203" s="144"/>
      <c r="T203" s="144"/>
      <c r="U203" s="144"/>
      <c r="V203" s="144"/>
      <c r="W203" s="144"/>
      <c r="X203" s="144"/>
      <c r="Y203" s="144"/>
      <c r="Z203" s="144"/>
      <c r="AA203" s="144"/>
      <c r="AB203" s="144"/>
      <c r="AC203" s="144"/>
      <c r="AD203" s="144"/>
      <c r="AE203" s="144"/>
      <c r="AF203" s="144"/>
      <c r="AG203" s="144"/>
      <c r="AH203" s="144"/>
      <c r="AI203" s="144"/>
      <c r="AJ203" s="144"/>
      <c r="AK203" s="144"/>
      <c r="AL203" s="144"/>
      <c r="AM203" s="144"/>
      <c r="AN203" s="144"/>
      <c r="AO203" s="144"/>
      <c r="AP203" s="144"/>
      <c r="AQ203" s="144"/>
      <c r="AR203" s="144"/>
      <c r="AS203" s="144"/>
      <c r="AT203" s="144"/>
      <c r="AU203" s="144"/>
      <c r="AV203" s="144"/>
      <c r="AW203" s="144"/>
      <c r="AX203" s="144"/>
      <c r="AY203" s="144"/>
    </row>
    <row r="204" spans="1:51" s="145" customFormat="1">
      <c r="A204" s="307" t="s">
        <v>319</v>
      </c>
      <c r="B204" s="307"/>
      <c r="C204" s="307"/>
      <c r="D204" s="307"/>
      <c r="E204" s="307"/>
      <c r="F204" s="307"/>
      <c r="G204" s="307"/>
      <c r="H204" s="189"/>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c r="AF204" s="144"/>
      <c r="AG204" s="144"/>
      <c r="AH204" s="144"/>
      <c r="AI204" s="144"/>
      <c r="AJ204" s="144"/>
      <c r="AK204" s="144"/>
      <c r="AL204" s="144"/>
      <c r="AM204" s="144"/>
      <c r="AN204" s="144"/>
      <c r="AO204" s="144"/>
      <c r="AP204" s="144"/>
      <c r="AQ204" s="144"/>
      <c r="AR204" s="144"/>
      <c r="AS204" s="144"/>
      <c r="AT204" s="144"/>
      <c r="AU204" s="144"/>
      <c r="AV204" s="144"/>
      <c r="AW204" s="144"/>
      <c r="AX204" s="144"/>
      <c r="AY204" s="144"/>
    </row>
    <row r="205" spans="1:51" s="145" customFormat="1">
      <c r="A205" s="307" t="s">
        <v>336</v>
      </c>
      <c r="B205" s="307"/>
      <c r="C205" s="307"/>
      <c r="D205" s="307"/>
      <c r="E205" s="307"/>
      <c r="F205" s="307"/>
      <c r="G205" s="307"/>
      <c r="H205" s="189"/>
      <c r="J205" s="144"/>
      <c r="K205" s="144"/>
      <c r="L205" s="144"/>
      <c r="M205" s="144"/>
      <c r="N205" s="144"/>
      <c r="O205" s="144"/>
      <c r="P205" s="144"/>
      <c r="Q205" s="144"/>
      <c r="R205" s="144"/>
      <c r="S205" s="144"/>
      <c r="T205" s="144"/>
      <c r="U205" s="144"/>
      <c r="V205" s="144"/>
      <c r="W205" s="144"/>
      <c r="X205" s="144"/>
      <c r="Y205" s="144"/>
      <c r="Z205" s="144"/>
      <c r="AA205" s="144"/>
      <c r="AB205" s="144"/>
      <c r="AC205" s="144"/>
      <c r="AD205" s="144"/>
      <c r="AE205" s="144"/>
      <c r="AF205" s="144"/>
      <c r="AG205" s="144"/>
      <c r="AH205" s="144"/>
      <c r="AI205" s="144"/>
      <c r="AJ205" s="144"/>
      <c r="AK205" s="144"/>
      <c r="AL205" s="144"/>
      <c r="AM205" s="144"/>
      <c r="AN205" s="144"/>
      <c r="AO205" s="144"/>
      <c r="AP205" s="144"/>
      <c r="AQ205" s="144"/>
      <c r="AR205" s="144"/>
      <c r="AS205" s="144"/>
      <c r="AT205" s="144"/>
      <c r="AU205" s="144"/>
      <c r="AV205" s="144"/>
      <c r="AW205" s="144"/>
      <c r="AX205" s="144"/>
      <c r="AY205" s="144"/>
    </row>
    <row r="206" spans="1:51" s="145" customFormat="1">
      <c r="A206" s="307" t="s">
        <v>362</v>
      </c>
      <c r="B206" s="307"/>
      <c r="C206" s="307"/>
      <c r="D206" s="307"/>
      <c r="E206" s="307"/>
      <c r="F206" s="307"/>
      <c r="G206" s="307"/>
      <c r="H206" s="189"/>
      <c r="J206" s="144"/>
      <c r="K206" s="144"/>
      <c r="L206" s="144"/>
      <c r="M206" s="144"/>
      <c r="N206" s="144"/>
      <c r="O206" s="144"/>
      <c r="P206" s="144"/>
      <c r="Q206" s="144"/>
      <c r="R206" s="144"/>
      <c r="S206" s="144"/>
      <c r="T206" s="144"/>
      <c r="U206" s="144"/>
      <c r="V206" s="144"/>
      <c r="W206" s="144"/>
      <c r="X206" s="144"/>
      <c r="Y206" s="144"/>
      <c r="Z206" s="144"/>
      <c r="AA206" s="144"/>
      <c r="AB206" s="144"/>
      <c r="AC206" s="144"/>
      <c r="AD206" s="144"/>
      <c r="AE206" s="144"/>
      <c r="AF206" s="144"/>
      <c r="AG206" s="144"/>
      <c r="AH206" s="144"/>
      <c r="AI206" s="144"/>
      <c r="AJ206" s="144"/>
      <c r="AK206" s="144"/>
      <c r="AL206" s="144"/>
      <c r="AM206" s="144"/>
      <c r="AN206" s="144"/>
      <c r="AO206" s="144"/>
      <c r="AP206" s="144"/>
      <c r="AQ206" s="144"/>
      <c r="AR206" s="144"/>
      <c r="AS206" s="144"/>
      <c r="AT206" s="144"/>
      <c r="AU206" s="144"/>
      <c r="AV206" s="144"/>
      <c r="AW206" s="144"/>
      <c r="AX206" s="144"/>
      <c r="AY206" s="144"/>
    </row>
    <row r="207" spans="1:51" s="145" customFormat="1">
      <c r="A207" s="307" t="s">
        <v>363</v>
      </c>
      <c r="B207" s="307"/>
      <c r="C207" s="307"/>
      <c r="D207" s="307"/>
      <c r="E207" s="307"/>
      <c r="F207" s="307"/>
      <c r="G207" s="307"/>
      <c r="H207" s="189"/>
      <c r="J207" s="144"/>
      <c r="K207" s="144"/>
      <c r="L207" s="144"/>
      <c r="M207" s="144"/>
      <c r="N207" s="144"/>
      <c r="O207" s="144"/>
      <c r="P207" s="144"/>
      <c r="Q207" s="144"/>
      <c r="R207" s="144"/>
      <c r="S207" s="144"/>
      <c r="T207" s="144"/>
      <c r="U207" s="144"/>
      <c r="V207" s="144"/>
      <c r="W207" s="144"/>
      <c r="X207" s="144"/>
      <c r="Y207" s="144"/>
      <c r="Z207" s="144"/>
      <c r="AA207" s="144"/>
      <c r="AB207" s="144"/>
      <c r="AC207" s="144"/>
      <c r="AD207" s="144"/>
      <c r="AE207" s="144"/>
      <c r="AF207" s="144"/>
      <c r="AG207" s="144"/>
      <c r="AH207" s="144"/>
      <c r="AI207" s="144"/>
      <c r="AJ207" s="144"/>
      <c r="AK207" s="144"/>
      <c r="AL207" s="144"/>
      <c r="AM207" s="144"/>
      <c r="AN207" s="144"/>
      <c r="AO207" s="144"/>
      <c r="AP207" s="144"/>
      <c r="AQ207" s="144"/>
      <c r="AR207" s="144"/>
      <c r="AS207" s="144"/>
      <c r="AT207" s="144"/>
      <c r="AU207" s="144"/>
      <c r="AV207" s="144"/>
      <c r="AW207" s="144"/>
      <c r="AX207" s="144"/>
      <c r="AY207" s="144"/>
    </row>
    <row r="208" spans="1:51">
      <c r="A208" s="307" t="s">
        <v>374</v>
      </c>
      <c r="B208" s="307"/>
      <c r="C208" s="307"/>
      <c r="D208" s="307"/>
      <c r="E208" s="307"/>
      <c r="F208" s="307"/>
      <c r="G208" s="307"/>
    </row>
    <row r="209" spans="1:51" s="145" customFormat="1">
      <c r="A209" s="307" t="s">
        <v>375</v>
      </c>
      <c r="B209" s="307"/>
      <c r="C209" s="307"/>
      <c r="D209" s="307"/>
      <c r="E209" s="307"/>
      <c r="F209" s="307"/>
      <c r="G209" s="307"/>
      <c r="H209" s="189"/>
      <c r="J209" s="144"/>
      <c r="K209" s="144"/>
      <c r="L209" s="144"/>
      <c r="M209" s="144"/>
      <c r="N209" s="144"/>
      <c r="O209" s="144"/>
      <c r="P209" s="144"/>
      <c r="Q209" s="144"/>
      <c r="R209" s="144"/>
      <c r="S209" s="144"/>
      <c r="T209" s="144"/>
      <c r="U209" s="144"/>
      <c r="V209" s="144"/>
      <c r="W209" s="144"/>
      <c r="X209" s="144"/>
      <c r="Y209" s="144"/>
      <c r="Z209" s="144"/>
      <c r="AA209" s="144"/>
      <c r="AB209" s="144"/>
      <c r="AC209" s="144"/>
      <c r="AD209" s="144"/>
      <c r="AE209" s="144"/>
      <c r="AF209" s="144"/>
      <c r="AG209" s="144"/>
      <c r="AH209" s="144"/>
      <c r="AI209" s="144"/>
      <c r="AJ209" s="144"/>
      <c r="AK209" s="144"/>
      <c r="AL209" s="144"/>
      <c r="AM209" s="144"/>
      <c r="AN209" s="144"/>
      <c r="AO209" s="144"/>
      <c r="AP209" s="144"/>
      <c r="AQ209" s="144"/>
      <c r="AR209" s="144"/>
      <c r="AS209" s="144"/>
      <c r="AT209" s="144"/>
      <c r="AU209" s="144"/>
      <c r="AV209" s="144"/>
      <c r="AW209" s="144"/>
      <c r="AX209" s="144"/>
      <c r="AY209" s="144"/>
    </row>
    <row r="210" spans="1:51" s="145" customFormat="1">
      <c r="A210" s="307" t="s">
        <v>376</v>
      </c>
      <c r="B210" s="307"/>
      <c r="C210" s="307"/>
      <c r="D210" s="307"/>
      <c r="E210" s="307"/>
      <c r="F210" s="307"/>
      <c r="G210" s="307"/>
      <c r="H210" s="190"/>
      <c r="J210" s="144"/>
      <c r="K210" s="144"/>
      <c r="L210" s="144"/>
      <c r="M210" s="144"/>
      <c r="N210" s="144"/>
      <c r="O210" s="144"/>
      <c r="P210" s="144"/>
      <c r="Q210" s="144"/>
      <c r="R210" s="144"/>
      <c r="S210" s="144"/>
      <c r="T210" s="144"/>
      <c r="U210" s="144"/>
      <c r="V210" s="144"/>
      <c r="W210" s="144"/>
      <c r="X210" s="144"/>
      <c r="Y210" s="144"/>
      <c r="Z210" s="144"/>
      <c r="AA210" s="144"/>
      <c r="AB210" s="144"/>
      <c r="AC210" s="144"/>
      <c r="AD210" s="144"/>
      <c r="AE210" s="144"/>
      <c r="AF210" s="144"/>
      <c r="AG210" s="144"/>
      <c r="AH210" s="144"/>
      <c r="AI210" s="144"/>
      <c r="AJ210" s="144"/>
      <c r="AK210" s="144"/>
      <c r="AL210" s="144"/>
      <c r="AM210" s="144"/>
      <c r="AN210" s="144"/>
      <c r="AO210" s="144"/>
      <c r="AP210" s="144"/>
      <c r="AQ210" s="144"/>
      <c r="AR210" s="144"/>
      <c r="AS210" s="144"/>
      <c r="AT210" s="144"/>
      <c r="AU210" s="144"/>
      <c r="AV210" s="144"/>
      <c r="AW210" s="144"/>
      <c r="AX210" s="144"/>
      <c r="AY210" s="144"/>
    </row>
    <row r="211" spans="1:51" s="145" customFormat="1">
      <c r="A211" s="307" t="s">
        <v>377</v>
      </c>
      <c r="B211" s="307"/>
      <c r="C211" s="307"/>
      <c r="D211" s="307"/>
      <c r="E211" s="307"/>
      <c r="F211" s="307"/>
      <c r="G211" s="307"/>
      <c r="H211" s="189"/>
      <c r="J211" s="144"/>
      <c r="K211" s="144"/>
      <c r="L211" s="144"/>
      <c r="M211" s="144"/>
      <c r="N211" s="144"/>
      <c r="O211" s="144"/>
      <c r="P211" s="144"/>
      <c r="Q211" s="144"/>
      <c r="R211" s="144"/>
      <c r="S211" s="144"/>
      <c r="T211" s="144"/>
      <c r="U211" s="144"/>
      <c r="V211" s="144"/>
      <c r="W211" s="144"/>
      <c r="X211" s="144"/>
      <c r="Y211" s="144"/>
      <c r="Z211" s="144"/>
      <c r="AA211" s="144"/>
      <c r="AB211" s="144"/>
      <c r="AC211" s="144"/>
      <c r="AD211" s="144"/>
      <c r="AE211" s="144"/>
      <c r="AF211" s="144"/>
      <c r="AG211" s="144"/>
      <c r="AH211" s="144"/>
      <c r="AI211" s="144"/>
      <c r="AJ211" s="144"/>
      <c r="AK211" s="144"/>
      <c r="AL211" s="144"/>
      <c r="AM211" s="144"/>
      <c r="AN211" s="144"/>
      <c r="AO211" s="144"/>
      <c r="AP211" s="144"/>
      <c r="AQ211" s="144"/>
      <c r="AR211" s="144"/>
      <c r="AS211" s="144"/>
      <c r="AT211" s="144"/>
      <c r="AU211" s="144"/>
      <c r="AV211" s="144"/>
      <c r="AW211" s="144"/>
      <c r="AX211" s="144"/>
      <c r="AY211" s="144"/>
    </row>
    <row r="212" spans="1:51" s="145" customFormat="1">
      <c r="A212" s="307" t="s">
        <v>378</v>
      </c>
      <c r="B212" s="307"/>
      <c r="C212" s="307"/>
      <c r="D212" s="307"/>
      <c r="E212" s="307"/>
      <c r="F212" s="307"/>
      <c r="G212" s="307"/>
      <c r="H212" s="144"/>
      <c r="J212" s="144"/>
      <c r="K212" s="144"/>
      <c r="L212" s="144"/>
      <c r="M212" s="144"/>
      <c r="N212" s="144"/>
      <c r="O212" s="144"/>
      <c r="P212" s="144"/>
      <c r="Q212" s="144"/>
      <c r="R212" s="144"/>
      <c r="S212" s="144"/>
      <c r="T212" s="144"/>
      <c r="U212" s="144"/>
      <c r="V212" s="144"/>
      <c r="W212" s="144"/>
      <c r="X212" s="144"/>
      <c r="Y212" s="144"/>
      <c r="Z212" s="144"/>
      <c r="AA212" s="144"/>
      <c r="AB212" s="144"/>
      <c r="AC212" s="144"/>
      <c r="AD212" s="144"/>
      <c r="AE212" s="144"/>
      <c r="AF212" s="144"/>
      <c r="AG212" s="144"/>
      <c r="AH212" s="144"/>
      <c r="AI212" s="144"/>
      <c r="AJ212" s="144"/>
      <c r="AK212" s="144"/>
      <c r="AL212" s="144"/>
      <c r="AM212" s="144"/>
      <c r="AN212" s="144"/>
      <c r="AO212" s="144"/>
      <c r="AP212" s="144"/>
      <c r="AQ212" s="144"/>
      <c r="AR212" s="144"/>
      <c r="AS212" s="144"/>
      <c r="AT212" s="144"/>
      <c r="AU212" s="144"/>
      <c r="AV212" s="144"/>
      <c r="AW212" s="144"/>
      <c r="AX212" s="144"/>
      <c r="AY212" s="144"/>
    </row>
    <row r="213" spans="1:51" s="145" customFormat="1">
      <c r="A213" s="307" t="s">
        <v>379</v>
      </c>
      <c r="B213" s="307"/>
      <c r="C213" s="307"/>
      <c r="D213" s="307"/>
      <c r="E213" s="307"/>
      <c r="F213" s="307"/>
      <c r="G213" s="307"/>
      <c r="H213" s="144"/>
      <c r="J213" s="144"/>
      <c r="K213" s="144"/>
      <c r="L213" s="144"/>
      <c r="M213" s="144"/>
      <c r="N213" s="144"/>
      <c r="O213" s="144"/>
      <c r="P213" s="144"/>
      <c r="Q213" s="144"/>
      <c r="R213" s="144"/>
      <c r="S213" s="144"/>
      <c r="T213" s="144"/>
      <c r="U213" s="144"/>
      <c r="V213" s="144"/>
      <c r="W213" s="144"/>
      <c r="X213" s="144"/>
      <c r="Y213" s="144"/>
      <c r="Z213" s="144"/>
      <c r="AA213" s="144"/>
      <c r="AB213" s="144"/>
      <c r="AC213" s="144"/>
      <c r="AD213" s="144"/>
      <c r="AE213" s="144"/>
      <c r="AF213" s="144"/>
      <c r="AG213" s="144"/>
      <c r="AH213" s="144"/>
      <c r="AI213" s="144"/>
      <c r="AJ213" s="144"/>
      <c r="AK213" s="144"/>
      <c r="AL213" s="144"/>
      <c r="AM213" s="144"/>
      <c r="AN213" s="144"/>
      <c r="AO213" s="144"/>
      <c r="AP213" s="144"/>
      <c r="AQ213" s="144"/>
      <c r="AR213" s="144"/>
      <c r="AS213" s="144"/>
      <c r="AT213" s="144"/>
      <c r="AU213" s="144"/>
      <c r="AV213" s="144"/>
      <c r="AW213" s="144"/>
      <c r="AX213" s="144"/>
      <c r="AY213" s="144"/>
    </row>
    <row r="214" spans="1:51">
      <c r="A214" s="307" t="s">
        <v>380</v>
      </c>
      <c r="B214" s="307"/>
      <c r="C214" s="307"/>
      <c r="D214" s="307"/>
      <c r="E214" s="307"/>
      <c r="F214" s="307"/>
      <c r="G214" s="307"/>
    </row>
    <row r="215" spans="1:51">
      <c r="A215" s="240" t="s">
        <v>67</v>
      </c>
    </row>
  </sheetData>
  <mergeCells count="19">
    <mergeCell ref="A212:G212"/>
    <mergeCell ref="A213:G213"/>
    <mergeCell ref="A208:G208"/>
    <mergeCell ref="A214:G214"/>
    <mergeCell ref="A201:G201"/>
    <mergeCell ref="A202:G202"/>
    <mergeCell ref="A204:G204"/>
    <mergeCell ref="A205:G205"/>
    <mergeCell ref="A203:G203"/>
    <mergeCell ref="A206:G206"/>
    <mergeCell ref="A207:G207"/>
    <mergeCell ref="A209:G209"/>
    <mergeCell ref="A210:G210"/>
    <mergeCell ref="A211:G211"/>
    <mergeCell ref="A2:G2"/>
    <mergeCell ref="A3:A5"/>
    <mergeCell ref="A198:G198"/>
    <mergeCell ref="A199:G199"/>
    <mergeCell ref="A200:G200"/>
  </mergeCells>
  <conditionalFormatting sqref="C91:G92">
    <cfRule type="cellIs" dxfId="3" priority="3" operator="equal">
      <formula>"YES"</formula>
    </cfRule>
    <cfRule type="cellIs" dxfId="2" priority="4" operator="equal">
      <formula>"NO"</formula>
    </cfRule>
  </conditionalFormatting>
  <conditionalFormatting sqref="C85:G86">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8" fitToWidth="0" fitToHeight="0" orientation="landscape" r:id="rId1"/>
  <rowBreaks count="2" manualBreakCount="2">
    <brk id="74" max="16383" man="1"/>
    <brk id="17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zoomScale="115" zoomScaleNormal="115" workbookViewId="0"/>
  </sheetViews>
  <sheetFormatPr defaultRowHeight="14.25"/>
  <cols>
    <col min="1" max="1" width="52.625" customWidth="1"/>
    <col min="2" max="5" width="8.625" customWidth="1"/>
  </cols>
  <sheetData>
    <row r="1" spans="1:5">
      <c r="E1" s="5" t="s">
        <v>179</v>
      </c>
    </row>
    <row r="2" spans="1:5">
      <c r="A2" s="308" t="s">
        <v>180</v>
      </c>
      <c r="B2" s="308"/>
      <c r="C2" s="308"/>
      <c r="D2" s="308"/>
      <c r="E2" s="308"/>
    </row>
    <row r="3" spans="1:5">
      <c r="A3" s="19"/>
      <c r="B3" s="19"/>
      <c r="C3" s="19"/>
      <c r="D3" s="19"/>
      <c r="E3" s="19"/>
    </row>
    <row r="4" spans="1:5" ht="9.75" customHeight="1">
      <c r="A4" s="40"/>
      <c r="B4" s="9" t="s">
        <v>42</v>
      </c>
      <c r="C4" s="9"/>
      <c r="D4" s="9"/>
      <c r="E4" s="31" t="s">
        <v>70</v>
      </c>
    </row>
    <row r="5" spans="1:5">
      <c r="A5" s="6"/>
      <c r="B5" s="9" t="s">
        <v>181</v>
      </c>
      <c r="C5" s="9" t="s">
        <v>182</v>
      </c>
      <c r="D5" s="9" t="s">
        <v>294</v>
      </c>
      <c r="E5" s="31" t="s">
        <v>181</v>
      </c>
    </row>
    <row r="6" spans="1:5">
      <c r="A6" s="6"/>
      <c r="B6" s="9"/>
      <c r="C6" s="9"/>
      <c r="D6" s="9"/>
      <c r="E6" s="31"/>
    </row>
    <row r="7" spans="1:5">
      <c r="A7" s="60" t="s">
        <v>298</v>
      </c>
      <c r="B7" s="121"/>
      <c r="C7" s="121"/>
      <c r="D7" s="121"/>
      <c r="E7" s="122"/>
    </row>
    <row r="8" spans="1:5">
      <c r="A8" s="55" t="s">
        <v>299</v>
      </c>
      <c r="B8" s="119">
        <v>1812.52</v>
      </c>
      <c r="C8" s="117">
        <v>2.5</v>
      </c>
      <c r="D8" s="222">
        <v>45.3</v>
      </c>
      <c r="E8" s="123">
        <v>1857.82</v>
      </c>
    </row>
    <row r="9" spans="1:5">
      <c r="A9" s="218" t="s">
        <v>306</v>
      </c>
      <c r="B9" s="219">
        <v>-400</v>
      </c>
      <c r="C9" s="111" t="s">
        <v>188</v>
      </c>
      <c r="D9" s="220" t="s">
        <v>188</v>
      </c>
      <c r="E9" s="221">
        <v>-400</v>
      </c>
    </row>
    <row r="10" spans="1:5">
      <c r="A10" s="55" t="s">
        <v>300</v>
      </c>
      <c r="B10" s="119">
        <v>1803.71</v>
      </c>
      <c r="C10" s="117">
        <v>2.5</v>
      </c>
      <c r="D10" s="117">
        <v>45.11</v>
      </c>
      <c r="E10" s="123">
        <v>1848.82</v>
      </c>
    </row>
    <row r="11" spans="1:5">
      <c r="A11" s="108" t="s">
        <v>100</v>
      </c>
      <c r="B11" s="120">
        <v>3216.23</v>
      </c>
      <c r="C11" s="118">
        <v>2.8</v>
      </c>
      <c r="D11" s="118">
        <v>90.41</v>
      </c>
      <c r="E11" s="124">
        <v>3306.64</v>
      </c>
    </row>
    <row r="12" spans="1:5">
      <c r="A12" s="68" t="s">
        <v>301</v>
      </c>
      <c r="B12" s="121"/>
      <c r="C12" s="121"/>
      <c r="D12" s="121"/>
      <c r="E12" s="122"/>
    </row>
    <row r="13" spans="1:5">
      <c r="A13" s="55" t="s">
        <v>302</v>
      </c>
      <c r="B13" s="222">
        <v>280</v>
      </c>
      <c r="C13" s="117" t="s">
        <v>185</v>
      </c>
      <c r="D13" s="117" t="s">
        <v>185</v>
      </c>
      <c r="E13" s="123">
        <v>280</v>
      </c>
    </row>
    <row r="14" spans="1:5">
      <c r="A14" s="55" t="s">
        <v>303</v>
      </c>
      <c r="B14" s="119">
        <v>1152</v>
      </c>
      <c r="C14" s="117">
        <v>2</v>
      </c>
      <c r="D14" s="117">
        <v>23.04</v>
      </c>
      <c r="E14" s="123">
        <v>1175.04</v>
      </c>
    </row>
    <row r="15" spans="1:5">
      <c r="A15" s="108" t="s">
        <v>100</v>
      </c>
      <c r="B15" s="120">
        <v>1432</v>
      </c>
      <c r="C15" s="118">
        <v>1.6</v>
      </c>
      <c r="D15" s="118">
        <v>23.04</v>
      </c>
      <c r="E15" s="124">
        <v>1455.04</v>
      </c>
    </row>
    <row r="16" spans="1:5">
      <c r="A16" s="60" t="s">
        <v>304</v>
      </c>
      <c r="B16" s="9"/>
      <c r="C16" s="9"/>
      <c r="D16" s="9"/>
      <c r="E16" s="31"/>
    </row>
    <row r="17" spans="1:5">
      <c r="A17" s="55" t="s">
        <v>183</v>
      </c>
      <c r="B17" s="117">
        <v>414.92</v>
      </c>
      <c r="C17" s="117">
        <v>3.9</v>
      </c>
      <c r="D17" s="222">
        <v>16</v>
      </c>
      <c r="E17" s="123">
        <v>430.92</v>
      </c>
    </row>
    <row r="18" spans="1:5">
      <c r="A18" s="55" t="s">
        <v>186</v>
      </c>
      <c r="B18" s="222">
        <v>93.7</v>
      </c>
      <c r="C18" s="117" t="s">
        <v>185</v>
      </c>
      <c r="D18" s="117" t="s">
        <v>185</v>
      </c>
      <c r="E18" s="123">
        <v>93.7</v>
      </c>
    </row>
    <row r="19" spans="1:5">
      <c r="A19" s="55" t="s">
        <v>184</v>
      </c>
      <c r="B19" s="222">
        <v>10.3</v>
      </c>
      <c r="C19" s="117" t="s">
        <v>185</v>
      </c>
      <c r="D19" s="117" t="s">
        <v>185</v>
      </c>
      <c r="E19" s="123">
        <v>10.3</v>
      </c>
    </row>
    <row r="20" spans="1:5">
      <c r="A20" s="55" t="s">
        <v>187</v>
      </c>
      <c r="B20" s="222">
        <v>426.1</v>
      </c>
      <c r="C20" s="117">
        <v>2.2999999999999998</v>
      </c>
      <c r="D20" s="117">
        <v>9.76</v>
      </c>
      <c r="E20" s="123">
        <v>435.86</v>
      </c>
    </row>
    <row r="21" spans="1:5">
      <c r="A21" s="108" t="s">
        <v>100</v>
      </c>
      <c r="B21" s="118">
        <v>945.02</v>
      </c>
      <c r="C21" s="118">
        <v>2.7</v>
      </c>
      <c r="D21" s="118">
        <v>25.76</v>
      </c>
      <c r="E21" s="124">
        <v>970.78</v>
      </c>
    </row>
    <row r="22" spans="1:5">
      <c r="A22" s="68" t="s">
        <v>305</v>
      </c>
      <c r="B22" s="117">
        <v>297.26</v>
      </c>
      <c r="C22" s="117">
        <v>5</v>
      </c>
      <c r="D22" s="117">
        <v>14.86</v>
      </c>
      <c r="E22" s="123">
        <v>312.12</v>
      </c>
    </row>
    <row r="23" spans="1:5">
      <c r="A23" s="68" t="s">
        <v>189</v>
      </c>
      <c r="B23" s="9"/>
      <c r="C23" s="9"/>
      <c r="D23" s="9"/>
      <c r="E23" s="31"/>
    </row>
    <row r="24" spans="1:5">
      <c r="A24" s="55" t="s">
        <v>190</v>
      </c>
      <c r="B24" s="222">
        <v>203.5</v>
      </c>
      <c r="C24" s="117" t="s">
        <v>185</v>
      </c>
      <c r="D24" s="117" t="s">
        <v>185</v>
      </c>
      <c r="E24" s="243">
        <v>203.5</v>
      </c>
    </row>
    <row r="25" spans="1:5">
      <c r="A25" s="55" t="s">
        <v>191</v>
      </c>
      <c r="B25" s="117">
        <v>42.61</v>
      </c>
      <c r="C25" s="117" t="s">
        <v>185</v>
      </c>
      <c r="D25" s="117" t="s">
        <v>185</v>
      </c>
      <c r="E25" s="125">
        <v>42.61</v>
      </c>
    </row>
    <row r="26" spans="1:5">
      <c r="A26" s="108" t="s">
        <v>100</v>
      </c>
      <c r="B26" s="118">
        <v>246.11</v>
      </c>
      <c r="C26" s="117" t="s">
        <v>185</v>
      </c>
      <c r="D26" s="118" t="s">
        <v>185</v>
      </c>
      <c r="E26" s="126">
        <v>246.11</v>
      </c>
    </row>
    <row r="27" spans="1:5">
      <c r="A27" s="68" t="s">
        <v>192</v>
      </c>
      <c r="B27" s="223">
        <v>6136.62</v>
      </c>
      <c r="C27" s="224">
        <v>2.5</v>
      </c>
      <c r="D27" s="224">
        <v>154.07</v>
      </c>
      <c r="E27" s="225">
        <v>6290.69</v>
      </c>
    </row>
    <row r="28" spans="1:5">
      <c r="A28" s="68" t="s">
        <v>364</v>
      </c>
      <c r="B28" s="223">
        <v>6536.62</v>
      </c>
      <c r="C28" s="224">
        <v>2.4</v>
      </c>
      <c r="D28" s="224">
        <v>154.07</v>
      </c>
      <c r="E28" s="225">
        <v>6690.69</v>
      </c>
    </row>
    <row r="29" spans="1:5">
      <c r="A29" s="7"/>
      <c r="B29" s="8"/>
      <c r="C29" s="8"/>
      <c r="D29" s="8"/>
      <c r="E29" s="8"/>
    </row>
    <row r="30" spans="1:5">
      <c r="A30" s="110" t="s">
        <v>307</v>
      </c>
      <c r="B30" s="92"/>
      <c r="C30" s="92"/>
      <c r="D30" s="92"/>
      <c r="E30" s="92"/>
    </row>
    <row r="31" spans="1:5" ht="19.5" customHeight="1">
      <c r="A31" s="307" t="s">
        <v>381</v>
      </c>
      <c r="B31" s="307"/>
      <c r="C31" s="307"/>
      <c r="D31" s="307"/>
      <c r="E31" s="307"/>
    </row>
    <row r="32" spans="1:5" ht="19.5" customHeight="1">
      <c r="A32" s="309" t="s">
        <v>382</v>
      </c>
      <c r="B32" s="309"/>
      <c r="C32" s="309"/>
      <c r="D32" s="309"/>
      <c r="E32" s="309"/>
    </row>
    <row r="33" spans="1:5">
      <c r="A33" s="310" t="s">
        <v>383</v>
      </c>
      <c r="B33" s="310"/>
      <c r="C33" s="310"/>
      <c r="D33" s="310"/>
      <c r="E33" s="310"/>
    </row>
    <row r="34" spans="1:5">
      <c r="A34" s="307" t="s">
        <v>308</v>
      </c>
      <c r="B34" s="307"/>
      <c r="C34" s="307"/>
      <c r="D34" s="307"/>
      <c r="E34" s="307"/>
    </row>
    <row r="35" spans="1:5">
      <c r="A35" s="307" t="s">
        <v>309</v>
      </c>
      <c r="B35" s="307"/>
      <c r="C35" s="307"/>
      <c r="D35" s="307"/>
      <c r="E35" s="307"/>
    </row>
    <row r="36" spans="1:5">
      <c r="A36" s="307" t="s">
        <v>310</v>
      </c>
      <c r="B36" s="307"/>
      <c r="C36" s="307"/>
      <c r="D36" s="307"/>
      <c r="E36" s="307"/>
    </row>
    <row r="37" spans="1:5" ht="18" customHeight="1">
      <c r="A37" s="307" t="s">
        <v>335</v>
      </c>
      <c r="B37" s="307"/>
      <c r="C37" s="307"/>
      <c r="D37" s="307"/>
      <c r="E37" s="307"/>
    </row>
    <row r="38" spans="1:5" ht="18" customHeight="1">
      <c r="A38" s="311" t="s">
        <v>311</v>
      </c>
      <c r="B38" s="311"/>
      <c r="C38" s="311"/>
      <c r="D38" s="311"/>
      <c r="E38" s="311"/>
    </row>
    <row r="39" spans="1:5">
      <c r="A39" s="307" t="s">
        <v>384</v>
      </c>
      <c r="B39" s="307"/>
      <c r="C39" s="307"/>
      <c r="D39" s="307"/>
      <c r="E39" s="307"/>
    </row>
    <row r="40" spans="1:5">
      <c r="A40" s="307" t="s">
        <v>275</v>
      </c>
      <c r="B40" s="307"/>
      <c r="C40" s="307"/>
      <c r="D40" s="307"/>
      <c r="E40" s="307"/>
    </row>
    <row r="41" spans="1:5">
      <c r="A41" s="110" t="s">
        <v>67</v>
      </c>
    </row>
  </sheetData>
  <mergeCells count="11">
    <mergeCell ref="A40:E40"/>
    <mergeCell ref="A35:E35"/>
    <mergeCell ref="A36:E36"/>
    <mergeCell ref="A37:E37"/>
    <mergeCell ref="A38:E38"/>
    <mergeCell ref="A39:E39"/>
    <mergeCell ref="A2:E2"/>
    <mergeCell ref="A31:E31"/>
    <mergeCell ref="A32:E32"/>
    <mergeCell ref="A33:E33"/>
    <mergeCell ref="A34:E3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130" zoomScaleNormal="130" workbookViewId="0"/>
  </sheetViews>
  <sheetFormatPr defaultColWidth="17.375" defaultRowHeight="12.75"/>
  <cols>
    <col min="1" max="1" width="18.5" style="109" customWidth="1"/>
    <col min="2" max="13" width="7.25" style="109" customWidth="1"/>
    <col min="14" max="16384" width="17.375" style="109"/>
  </cols>
  <sheetData>
    <row r="1" spans="1:8">
      <c r="A1" s="13" t="s">
        <v>38</v>
      </c>
    </row>
    <row r="3" spans="1:8" ht="14.25">
      <c r="A3" s="192" t="s">
        <v>386</v>
      </c>
      <c r="B3" s="192"/>
      <c r="C3" s="192"/>
      <c r="D3" s="192"/>
      <c r="E3" s="192"/>
      <c r="F3" s="192"/>
      <c r="G3" s="192"/>
      <c r="H3" s="192"/>
    </row>
    <row r="4" spans="1:8">
      <c r="G4" s="136"/>
    </row>
    <row r="5" spans="1:8" ht="14.25">
      <c r="A5"/>
      <c r="G5" s="136"/>
    </row>
    <row r="6" spans="1:8">
      <c r="G6" s="136"/>
    </row>
    <row r="7" spans="1:8">
      <c r="G7" s="136"/>
    </row>
    <row r="8" spans="1:8">
      <c r="G8" s="136"/>
    </row>
    <row r="9" spans="1:8">
      <c r="G9" s="136"/>
    </row>
    <row r="10" spans="1:8">
      <c r="G10" s="136"/>
    </row>
    <row r="25" spans="1:13">
      <c r="A25" s="193" t="s">
        <v>276</v>
      </c>
    </row>
    <row r="26" spans="1:13">
      <c r="B26" s="193"/>
    </row>
    <row r="27" spans="1:13">
      <c r="B27" s="193"/>
    </row>
    <row r="28" spans="1:13">
      <c r="A28" s="194" t="s">
        <v>277</v>
      </c>
      <c r="B28" s="194"/>
      <c r="C28" s="13"/>
      <c r="D28" s="13"/>
      <c r="E28" s="13"/>
      <c r="F28" s="13"/>
      <c r="G28" s="13"/>
      <c r="H28" s="13"/>
      <c r="I28" s="13"/>
      <c r="J28" s="13"/>
      <c r="K28" s="13"/>
      <c r="L28" s="13"/>
      <c r="M28" s="13"/>
    </row>
    <row r="29" spans="1:13">
      <c r="A29" s="13"/>
      <c r="B29" s="194"/>
      <c r="C29" s="142" t="s">
        <v>278</v>
      </c>
      <c r="D29" s="142" t="s">
        <v>279</v>
      </c>
      <c r="E29" s="142" t="s">
        <v>280</v>
      </c>
      <c r="F29" s="142" t="s">
        <v>281</v>
      </c>
      <c r="G29" s="142" t="s">
        <v>282</v>
      </c>
      <c r="H29" s="142" t="s">
        <v>283</v>
      </c>
      <c r="I29" s="142" t="s">
        <v>243</v>
      </c>
      <c r="J29" s="142" t="s">
        <v>244</v>
      </c>
      <c r="K29" s="142" t="s">
        <v>41</v>
      </c>
      <c r="L29" s="142" t="s">
        <v>42</v>
      </c>
      <c r="M29" s="142" t="s">
        <v>70</v>
      </c>
    </row>
    <row r="30" spans="1:13" ht="12" customHeight="1">
      <c r="A30" s="312" t="s">
        <v>385</v>
      </c>
      <c r="B30" s="312"/>
      <c r="C30" s="283">
        <v>5004</v>
      </c>
      <c r="D30" s="283">
        <v>5225</v>
      </c>
      <c r="E30" s="283">
        <v>5412</v>
      </c>
      <c r="F30" s="283">
        <v>5660</v>
      </c>
      <c r="G30" s="283">
        <v>6100</v>
      </c>
      <c r="H30" s="283">
        <v>6327</v>
      </c>
      <c r="I30" s="283">
        <v>6395</v>
      </c>
      <c r="J30" s="283">
        <v>5698</v>
      </c>
      <c r="K30" s="283">
        <v>6382</v>
      </c>
      <c r="L30" s="283">
        <v>6137</v>
      </c>
      <c r="M30" s="283">
        <v>6291</v>
      </c>
    </row>
    <row r="31" spans="1:13">
      <c r="A31" s="312" t="s">
        <v>387</v>
      </c>
      <c r="B31" s="312"/>
      <c r="C31" s="13">
        <v>0</v>
      </c>
      <c r="D31" s="13">
        <v>0</v>
      </c>
      <c r="E31" s="13">
        <v>0</v>
      </c>
      <c r="F31" s="13">
        <v>0</v>
      </c>
      <c r="G31" s="13">
        <v>0</v>
      </c>
      <c r="H31" s="13">
        <v>0</v>
      </c>
      <c r="I31" s="13">
        <v>0</v>
      </c>
      <c r="J31" s="13">
        <v>600</v>
      </c>
      <c r="K31" s="13">
        <v>0</v>
      </c>
      <c r="L31" s="13">
        <v>400</v>
      </c>
      <c r="M31" s="14">
        <v>400</v>
      </c>
    </row>
  </sheetData>
  <mergeCells count="2">
    <mergeCell ref="A30:B30"/>
    <mergeCell ref="A31:B3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Sheet3</vt:lpstr>
      <vt:lpstr>Table 8.1</vt:lpstr>
      <vt:lpstr>Table 8.2</vt:lpstr>
      <vt:lpstr>Table 8.3</vt:lpstr>
      <vt:lpstr>Table 8.4</vt:lpstr>
      <vt:lpstr>Table 8.5</vt:lpstr>
      <vt:lpstr>Table 8.6</vt:lpstr>
      <vt:lpstr>Table 8.7</vt:lpstr>
      <vt:lpstr>Figure 8.1</vt:lpstr>
      <vt:lpstr>Table 8.8</vt:lpstr>
      <vt:lpstr>Table 8.9</vt:lpstr>
      <vt:lpstr>Table 8.10</vt:lpstr>
      <vt:lpstr>Sheet3!Print_Area</vt:lpstr>
      <vt:lpstr>'Table 8.1'!Print_Area</vt:lpstr>
      <vt:lpstr>'Table 8.2'!Print_Area</vt:lpstr>
      <vt:lpstr>'Table 8.2'!Print_Titles</vt:lpstr>
      <vt:lpstr>'Table 8.6'!Print_Titles</vt:lpstr>
    </vt:vector>
  </TitlesOfParts>
  <Manager/>
  <Company>Department of Treasury WA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Budget Paper 3 Appendix 8 - Public Corporations and Major Tariffs Fees and Charges</dc:title>
  <dc:subject>2023-24 Budget</dc:subject>
  <dc:creator>Hay, Joshua</dc:creator>
  <cp:keywords>Public Corporations and Major Tariffs Fees and Charges</cp:keywords>
  <dc:description/>
  <cp:lastModifiedBy>Moffat, Lisa</cp:lastModifiedBy>
  <cp:revision/>
  <dcterms:created xsi:type="dcterms:W3CDTF">2014-04-22T23:47:31Z</dcterms:created>
  <dcterms:modified xsi:type="dcterms:W3CDTF">2023-05-11T04:25:22Z</dcterms:modified>
  <cp:category/>
  <cp:contentStatus/>
</cp:coreProperties>
</file>