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K:\Publications\Budget\26_BUDGET_2024-25\03-BP3-Economic-and-Fiscal-Outlook\07-Excel\"/>
    </mc:Choice>
  </mc:AlternateContent>
  <xr:revisionPtr revIDLastSave="0" documentId="13_ncr:1_{D3D17919-F75A-406D-98D6-3DB79D56EB94}" xr6:coauthVersionLast="47" xr6:coauthVersionMax="47" xr10:uidLastSave="{00000000-0000-0000-0000-000000000000}"/>
  <bookViews>
    <workbookView xWindow="-120" yWindow="-120" windowWidth="29040" windowHeight="15840" tabRatio="923" firstSheet="1" activeTab="1" xr2:uid="{2EC7272F-E2A4-4995-A2DC-7CB2B842D0BD}"/>
  </bookViews>
  <sheets>
    <sheet name="Sheet3" sheetId="18" state="hidden" r:id="rId1"/>
    <sheet name="Table 8.1" sheetId="1" r:id="rId2"/>
    <sheet name="Table 8.2" sheetId="6" r:id="rId3"/>
    <sheet name="Table 8.3" sheetId="7" r:id="rId4"/>
    <sheet name="Table 8.4" sheetId="29" r:id="rId5"/>
    <sheet name="Table 8.5" sheetId="24" r:id="rId6"/>
    <sheet name="Table 8.6" sheetId="37" r:id="rId7"/>
    <sheet name="Table 8.7" sheetId="28" r:id="rId8"/>
    <sheet name="Figure 8.1" sheetId="38" r:id="rId9"/>
    <sheet name="Table 8.8" sheetId="2" r:id="rId10"/>
    <sheet name="Table 8.9" sheetId="3" r:id="rId11"/>
    <sheet name="Table 8.10" sheetId="4" r:id="rId12"/>
  </sheets>
  <externalReferences>
    <externalReference r:id="rId13"/>
  </externalReferences>
  <definedNames>
    <definedName name="_xlnm.Print_Area" localSheetId="0">Sheet3!$B$3:$J$47</definedName>
    <definedName name="_xlnm.Print_Area" localSheetId="1">'Table 8.1'!$A$1:$E$52</definedName>
    <definedName name="_xlnm.Print_Area" localSheetId="2">'Table 8.2'!$A$1:$G$120</definedName>
    <definedName name="_xlnm.Print_Titles" localSheetId="2">'Table 8.2'!$4:$6</definedName>
    <definedName name="_xlnm.Print_Titles" localSheetId="6">'Table 8.6'!$3:$5</definedName>
    <definedName name="YesNo" localSheetId="8">'[1]Tables Tracker'!$AS$2:$AS$5</definedName>
    <definedName name="YesNo" localSheetId="6">#REF!</definedName>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7" i="18" l="1"/>
  <c r="D26" i="18" l="1"/>
  <c r="D28" i="18"/>
  <c r="D25" i="18"/>
  <c r="D46" i="18"/>
  <c r="D31" i="18" l="1"/>
  <c r="D27" i="18"/>
  <c r="F25" i="18" s="1"/>
  <c r="G25" i="18" s="1"/>
  <c r="D11" i="18"/>
  <c r="D30" i="18" l="1"/>
  <c r="D45" i="18"/>
  <c r="D10" i="18" l="1"/>
  <c r="D12" i="18"/>
  <c r="D42" i="18"/>
  <c r="D43" i="18"/>
  <c r="D44" i="18"/>
  <c r="F42" i="18" l="1"/>
  <c r="G42" i="18" s="1"/>
  <c r="F10" i="18"/>
  <c r="G10" i="18" s="1"/>
  <c r="D13" i="18"/>
</calcChain>
</file>

<file path=xl/sharedStrings.xml><?xml version="1.0" encoding="utf-8"?>
<sst xmlns="http://schemas.openxmlformats.org/spreadsheetml/2006/main" count="1078" uniqueCount="410">
  <si>
    <t>Horizon Power</t>
  </si>
  <si>
    <t>Synergy</t>
  </si>
  <si>
    <t>Western Power</t>
  </si>
  <si>
    <t>Water Corporation</t>
  </si>
  <si>
    <t>Bunbury Water Corporation (Aqwest)</t>
  </si>
  <si>
    <t>Busselton Water Corporation</t>
  </si>
  <si>
    <t>Southern Ports Authority</t>
  </si>
  <si>
    <t>Kimberley Ports Authority</t>
  </si>
  <si>
    <t>Pilbara Ports Authority</t>
  </si>
  <si>
    <t>Mid West Ports Authority</t>
  </si>
  <si>
    <t>Gold Corporation</t>
  </si>
  <si>
    <t>Western Australian Treasury Corporation</t>
  </si>
  <si>
    <t>Insurance Commission of Western Australia</t>
  </si>
  <si>
    <t>Forest Products Commission</t>
  </si>
  <si>
    <t>INTRODUCTION</t>
  </si>
  <si>
    <t xml:space="preserve">The general government sector will receive a net amount totalling $XXX million from public corporations in 2018-19 (see Table 8.1). That is, tax equivalent and dividend revenue received from public corporations ($X.X billion) is expected to exceed gross subsidy payments to these corporations ($X.X billion) by $XXX million. This is an increase on the $XXX million net subsidy in 2017-18, </t>
  </si>
  <si>
    <t>Net Receipts Totalling</t>
  </si>
  <si>
    <t>million</t>
  </si>
  <si>
    <t>Tax &amp; Dividend Revenue Receipts</t>
  </si>
  <si>
    <t>billion</t>
  </si>
  <si>
    <t>Gross Subsidy Payments</t>
  </si>
  <si>
    <t>Increase/Decrease on 2016-17 (%)</t>
  </si>
  <si>
    <t>%</t>
  </si>
  <si>
    <t>REVENUE</t>
  </si>
  <si>
    <t xml:space="preserve">General government sector revenue from public corporations in 2018-19 is estimated to be $X.X billion, comprising $XXX million in dividend payments, $XXX million in income tax equivalent payments, and $XX million in local government rate equivalent payments.
[Drafting Note:  Section on Dividend Payout Ratios and 2016-17 Interim Dividend Deferral]
Revenue from public corporations in 2018-19 is expected to be $XXX million (or XX.X%) higher than in 2017-18. This is mainly the result of:
</t>
  </si>
  <si>
    <t>GG Sector Revenue</t>
  </si>
  <si>
    <t>Dividends</t>
  </si>
  <si>
    <t>TER Payments</t>
  </si>
  <si>
    <t xml:space="preserve">LGRE </t>
  </si>
  <si>
    <t>Increase/Decrease in Revenue</t>
  </si>
  <si>
    <t>EXPENSES</t>
  </si>
  <si>
    <t>Subsidies provided to public corporations in 2018-19 are estimated to total $X.X billion, a decrease/increase of $XXX million (or X.X%) from 2017-18. The general government sector is forecast to pay a total of $XX billion across the four year period to 2021-22 to subsidise the activities of public corporations. 
...the Water Corporation is expected to receive operating subsidies totalling $XXX million in 2018-19, most of which ($XXX million) is to support the ongoing commitment to provide water at the same cost for country residential users as for metropolitan residents</t>
  </si>
  <si>
    <t>Subsidies to Public Corporations</t>
  </si>
  <si>
    <t>Increase/Decrease on 2016-17 ($)</t>
  </si>
  <si>
    <t>Total GG Payments to 2020-21</t>
  </si>
  <si>
    <t>Water Corp Operating Subsidies</t>
  </si>
  <si>
    <t>Country Loss Portion</t>
  </si>
  <si>
    <t>Figure 8.1</t>
  </si>
  <si>
    <t>Table 8.1</t>
  </si>
  <si>
    <r>
      <t xml:space="preserve">Revenue to and Expenses from the General Government Sector </t>
    </r>
    <r>
      <rPr>
        <vertAlign val="superscript"/>
        <sz val="10"/>
        <color theme="1"/>
        <rFont val="Arial"/>
        <family val="2"/>
      </rPr>
      <t>(a)</t>
    </r>
  </si>
  <si>
    <t>2021-22</t>
  </si>
  <si>
    <t>2022-23</t>
  </si>
  <si>
    <t>Estimated</t>
  </si>
  <si>
    <t>Budget</t>
  </si>
  <si>
    <t>Actual</t>
  </si>
  <si>
    <t>Year</t>
  </si>
  <si>
    <t>$m</t>
  </si>
  <si>
    <t>Electricity Corporations</t>
  </si>
  <si>
    <t>Dividends, Tax Equivalents, and Local Government Rate Equivalents</t>
  </si>
  <si>
    <t>Subtotal</t>
  </si>
  <si>
    <t>Operating Subsidies</t>
  </si>
  <si>
    <t>Other Subsidies</t>
  </si>
  <si>
    <t>Net Electricity Corporations</t>
  </si>
  <si>
    <t xml:space="preserve">Other Subsidies </t>
  </si>
  <si>
    <t>Net Water Corporation</t>
  </si>
  <si>
    <r>
      <t xml:space="preserve">Public Transport Authority </t>
    </r>
    <r>
      <rPr>
        <b/>
        <vertAlign val="superscript"/>
        <sz val="8"/>
        <color rgb="FF000000"/>
        <rFont val="Arial"/>
        <family val="2"/>
      </rPr>
      <t>(b)</t>
    </r>
  </si>
  <si>
    <t xml:space="preserve">Operating Subsidies </t>
  </si>
  <si>
    <t>Net Public Transport Authority</t>
  </si>
  <si>
    <t>Other Public Corporations</t>
  </si>
  <si>
    <t>Net Other Public Corporations</t>
  </si>
  <si>
    <t>Total revenue from Public Corporations</t>
  </si>
  <si>
    <t>Income Tax Equivalents</t>
  </si>
  <si>
    <t>Local Government Rate Equivalents</t>
  </si>
  <si>
    <t>Total expense to Public Corporations</t>
  </si>
  <si>
    <r>
      <t xml:space="preserve">Net impact on General Government Sector </t>
    </r>
    <r>
      <rPr>
        <b/>
        <vertAlign val="superscript"/>
        <sz val="8"/>
        <color rgb="FF000000"/>
        <rFont val="Arial"/>
        <family val="2"/>
      </rPr>
      <t>(c)</t>
    </r>
  </si>
  <si>
    <t>(b)   The Public Transport Authority does not pay dividends or tax equivalent payments.</t>
  </si>
  <si>
    <t>Note: Columns may not add due to rounding.</t>
  </si>
  <si>
    <t>Table 8.2</t>
  </si>
  <si>
    <t>GENERAL GOVERNMENT REVENUE FROM PUBLIC CORPORATIONS</t>
  </si>
  <si>
    <t>2023-24</t>
  </si>
  <si>
    <t>2024-25</t>
  </si>
  <si>
    <t>2025-26</t>
  </si>
  <si>
    <t>Estimated Actual</t>
  </si>
  <si>
    <t>Budget 
Year</t>
  </si>
  <si>
    <t>Outyear</t>
  </si>
  <si>
    <t>Details of Payment</t>
  </si>
  <si>
    <t>ELECTRICITY CORPORATIONS</t>
  </si>
  <si>
    <t xml:space="preserve">Horizon Power </t>
  </si>
  <si>
    <t>Income tax expense</t>
  </si>
  <si>
    <t>WATER CORPORATIONS</t>
  </si>
  <si>
    <t>PORT AUTHORITIES</t>
  </si>
  <si>
    <t>Fremantle Port Authority</t>
  </si>
  <si>
    <t>Budget
Year</t>
  </si>
  <si>
    <t>OTHER AGENCIES</t>
  </si>
  <si>
    <t>DevelopmentWA</t>
  </si>
  <si>
    <t>Subtotal Amounts</t>
  </si>
  <si>
    <r>
      <t xml:space="preserve">Income tax expense </t>
    </r>
    <r>
      <rPr>
        <b/>
        <vertAlign val="superscript"/>
        <sz val="8"/>
        <color rgb="FF000000"/>
        <rFont val="Arial"/>
        <family val="2"/>
      </rPr>
      <t>(a)</t>
    </r>
  </si>
  <si>
    <t>TOTAL</t>
  </si>
  <si>
    <t>Note: Columns may not add due to rounding.</t>
  </si>
  <si>
    <t>Table 8.3</t>
  </si>
  <si>
    <t>PUBLIC CORPORATION DIVIDEND PAYOUT RATIOS</t>
  </si>
  <si>
    <t xml:space="preserve">Synergy </t>
  </si>
  <si>
    <t>Bunbury Water Corporation</t>
  </si>
  <si>
    <r>
      <t xml:space="preserve">Insurance Commission of Western Australia </t>
    </r>
    <r>
      <rPr>
        <vertAlign val="superscript"/>
        <sz val="8"/>
        <color rgb="FF000000"/>
        <rFont val="Arial"/>
        <family val="2"/>
      </rPr>
      <t>(b)</t>
    </r>
  </si>
  <si>
    <t>Table 8.4</t>
  </si>
  <si>
    <t>SYNERGY FINANCIAL VIABILITY SUBSIDIES</t>
  </si>
  <si>
    <t>Total</t>
  </si>
  <si>
    <t>Distributed Energy Buyback Scheme</t>
  </si>
  <si>
    <t>Over-the-Counter and Paper-Bill Fee Recovery</t>
  </si>
  <si>
    <t>Re- and De-energisation Fee Recovery</t>
  </si>
  <si>
    <t>System Security Transition Payment</t>
  </si>
  <si>
    <t>Tariff Equalisation Contribution Recovery</t>
  </si>
  <si>
    <t>Wholesale Electricity Market Reform</t>
  </si>
  <si>
    <t>Table 8.5</t>
  </si>
  <si>
    <t>REGIONAL UTILITIES PRICING SUBSIDIES</t>
  </si>
  <si>
    <t>Country Water Pricing Subsidy</t>
  </si>
  <si>
    <t>Tariff Equalisation Contribution</t>
  </si>
  <si>
    <t>Funding Department</t>
  </si>
  <si>
    <t>Tariff Adjustment Payment</t>
  </si>
  <si>
    <t>Treasury</t>
  </si>
  <si>
    <t>Air Conditioning Allowance</t>
  </si>
  <si>
    <t>Remote Communities Essential Services</t>
  </si>
  <si>
    <t>Hardship Utility Grant Scheme</t>
  </si>
  <si>
    <t>Account Establishment Fee Rebate</t>
  </si>
  <si>
    <t>Dependent Child Rebate</t>
  </si>
  <si>
    <t>Electric Vehicle Charging Network</t>
  </si>
  <si>
    <t>Emergency Solar Management</t>
  </si>
  <si>
    <t>Hardship Response</t>
  </si>
  <si>
    <t>Late Payment Fee Waiver</t>
  </si>
  <si>
    <t>WA Government Energy Assistance Payment</t>
  </si>
  <si>
    <t>Metropolitan Operations</t>
  </si>
  <si>
    <t>Pensioner and Senior Concessions</t>
  </si>
  <si>
    <t>Metering Services</t>
  </si>
  <si>
    <t>Essential and Municipal Services Upgrade Program</t>
  </si>
  <si>
    <t>Transport</t>
  </si>
  <si>
    <t>Transfer of Wyndham, Derby and Yampi Ports</t>
  </si>
  <si>
    <t>LAND AGENCIES</t>
  </si>
  <si>
    <t>Sustainable Funding Model Principles</t>
  </si>
  <si>
    <t>Residential Land Development for Social and Affordable Housing - Holding Costs</t>
  </si>
  <si>
    <t>Dixon Road Reserves</t>
  </si>
  <si>
    <t>Ocean Reef Marina</t>
  </si>
  <si>
    <t>Burrup Strategic Industrial Area</t>
  </si>
  <si>
    <t>Yamatji Nation Settlement</t>
  </si>
  <si>
    <t>OTHER</t>
  </si>
  <si>
    <t>Transperth and Regional Town Services</t>
  </si>
  <si>
    <t>Concession Fares</t>
  </si>
  <si>
    <t>Pensioners, Seniors and Carers Free Travel</t>
  </si>
  <si>
    <t>School Children Fares</t>
  </si>
  <si>
    <t>Perth Stadium Special Events</t>
  </si>
  <si>
    <t>Regional Town Bus Services</t>
  </si>
  <si>
    <t>Regional School Bus Services</t>
  </si>
  <si>
    <t>Regional School Bus Conveyance Allowance</t>
  </si>
  <si>
    <t>Annual Free Trip for Pensioners</t>
  </si>
  <si>
    <t>Freight Network - General</t>
  </si>
  <si>
    <t>Tunnel Monitoring</t>
  </si>
  <si>
    <t>Various</t>
  </si>
  <si>
    <t>Table 8.7</t>
  </si>
  <si>
    <t>ESTIMATED IMPACT ON THE 'REPRESENTATIVE' HOUSEHOLD</t>
  </si>
  <si>
    <t>$ level</t>
  </si>
  <si>
    <t>% change</t>
  </si>
  <si>
    <t>Recording fee</t>
  </si>
  <si>
    <t>–</t>
  </si>
  <si>
    <t>Motor Injury Insurance (MII)</t>
  </si>
  <si>
    <t>n/a</t>
  </si>
  <si>
    <t>Stamp duty on MII</t>
  </si>
  <si>
    <t>Table 8.8</t>
  </si>
  <si>
    <t>NON-CONTESTABLE TARIFFS</t>
  </si>
  <si>
    <r>
      <t>Residential (A1/A2)</t>
    </r>
    <r>
      <rPr>
        <vertAlign val="superscript"/>
        <sz val="8"/>
        <rFont val="Arial"/>
        <family val="2"/>
      </rPr>
      <t xml:space="preserve"> </t>
    </r>
  </si>
  <si>
    <t>Residential Hot Water (B1)</t>
  </si>
  <si>
    <t>Community and Charitable Organisations (C1/C2)</t>
  </si>
  <si>
    <t>Charitable Organisation Providing Residential Accommodation (D1/D2)</t>
  </si>
  <si>
    <t>Combined Residential/Business (K1/K2)</t>
  </si>
  <si>
    <t>Small Business (L1/L2)</t>
  </si>
  <si>
    <t xml:space="preserve">Small Business Time of Use (R1) </t>
  </si>
  <si>
    <r>
      <t xml:space="preserve">Unmetered Supply (UMS) </t>
    </r>
    <r>
      <rPr>
        <vertAlign val="superscript"/>
        <sz val="8"/>
        <rFont val="Arial"/>
        <family val="2"/>
      </rPr>
      <t>(a)</t>
    </r>
  </si>
  <si>
    <r>
      <t xml:space="preserve">Traffic Lighting (W1/W2) </t>
    </r>
    <r>
      <rPr>
        <vertAlign val="superscript"/>
        <sz val="8"/>
        <rFont val="Arial"/>
        <family val="2"/>
      </rPr>
      <t>(a)</t>
    </r>
  </si>
  <si>
    <r>
      <t xml:space="preserve">CONTESTABLE TARIFFS </t>
    </r>
    <r>
      <rPr>
        <b/>
        <vertAlign val="superscript"/>
        <sz val="8"/>
        <rFont val="Arial"/>
        <family val="2"/>
      </rPr>
      <t>(a)</t>
    </r>
  </si>
  <si>
    <t>Medium Business (L3/L4)</t>
  </si>
  <si>
    <t>Medium Business Time of Use (R3)</t>
  </si>
  <si>
    <r>
      <t>(a)</t>
    </r>
    <r>
      <rPr>
        <sz val="7"/>
        <color rgb="FF000000"/>
        <rFont val="Times New Roman"/>
        <family val="1"/>
      </rPr>
      <t xml:space="preserve">     </t>
    </r>
    <r>
      <rPr>
        <sz val="7"/>
        <color rgb="FF000000"/>
        <rFont val="Arial"/>
        <family val="2"/>
        <charset val="1"/>
      </rPr>
      <t>These regulated tariffs approximate cost-reflective levels and have been smoothed over the forward estimates period in order to minimise large year-on-year movements in price.</t>
    </r>
  </si>
  <si>
    <t>Table 8.9</t>
  </si>
  <si>
    <t>% Change</t>
  </si>
  <si>
    <t>Water</t>
  </si>
  <si>
    <t>Standard fixed service charge ($)</t>
  </si>
  <si>
    <r>
      <t xml:space="preserve">Consumption charges (c/kL) </t>
    </r>
    <r>
      <rPr>
        <i/>
        <vertAlign val="superscript"/>
        <sz val="8"/>
        <color rgb="FF000000"/>
        <rFont val="Arial"/>
        <family val="2"/>
      </rPr>
      <t>(a)</t>
    </r>
  </si>
  <si>
    <r>
      <t xml:space="preserve">Wastewater (c in $GRV) </t>
    </r>
    <r>
      <rPr>
        <b/>
        <vertAlign val="superscript"/>
        <sz val="8"/>
        <color rgb="FF000000"/>
        <rFont val="Arial"/>
        <family val="2"/>
      </rPr>
      <t>(b)(c)</t>
    </r>
  </si>
  <si>
    <t>Drainage</t>
  </si>
  <si>
    <r>
      <t xml:space="preserve">Drainage charge (c in $GRV) </t>
    </r>
    <r>
      <rPr>
        <vertAlign val="superscript"/>
        <sz val="8"/>
        <color rgb="FF000000"/>
        <rFont val="Arial"/>
        <family val="2"/>
      </rPr>
      <t>(c)(d)</t>
    </r>
  </si>
  <si>
    <r>
      <t xml:space="preserve">Minimum charge (15 or 20 mm) </t>
    </r>
    <r>
      <rPr>
        <vertAlign val="superscript"/>
        <sz val="8"/>
        <color rgb="FF000000"/>
        <rFont val="Arial"/>
        <family val="2"/>
      </rPr>
      <t>(e)</t>
    </r>
  </si>
  <si>
    <r>
      <t xml:space="preserve">Consumption charges (c/kL) </t>
    </r>
    <r>
      <rPr>
        <vertAlign val="superscript"/>
        <sz val="8"/>
        <color rgb="FF000000"/>
        <rFont val="Arial"/>
        <family val="2"/>
      </rPr>
      <t>(f)</t>
    </r>
  </si>
  <si>
    <r>
      <t xml:space="preserve">Wastewater </t>
    </r>
    <r>
      <rPr>
        <vertAlign val="superscript"/>
        <sz val="8"/>
        <color rgb="FF000000"/>
        <rFont val="Arial"/>
        <family val="2"/>
      </rPr>
      <t>(g)</t>
    </r>
  </si>
  <si>
    <t>First fixture ($)</t>
  </si>
  <si>
    <t>Volumetric charge (c/kL)</t>
  </si>
  <si>
    <t>(a)     Country residential water consumption charges are no more than metropolitan charges for the first 300kL.</t>
  </si>
  <si>
    <t>(d)     Drainage is not charged outside the metropolitan region.</t>
  </si>
  <si>
    <t>(e)     The charge varies depending upon the size of the meter.</t>
  </si>
  <si>
    <t>(g)     Non‑residential wastewater charges are uniform across the State.</t>
  </si>
  <si>
    <t>Table 8.10</t>
  </si>
  <si>
    <t xml:space="preserve">% increase </t>
  </si>
  <si>
    <t>2 sections</t>
  </si>
  <si>
    <t>1 zone</t>
  </si>
  <si>
    <t>Day Rider</t>
  </si>
  <si>
    <t>Family Rider</t>
  </si>
  <si>
    <t>2019-20</t>
  </si>
  <si>
    <t>2020-21</t>
  </si>
  <si>
    <t>Residential Tariff Subsidy</t>
  </si>
  <si>
    <t>Racing and Wagering Western Australia</t>
  </si>
  <si>
    <t>Table 8.6</t>
  </si>
  <si>
    <t xml:space="preserve">Department of Communities, Housing Services </t>
  </si>
  <si>
    <t xml:space="preserve">East Perth Power Station </t>
  </si>
  <si>
    <t xml:space="preserve">Regional Development Assistance Program  </t>
  </si>
  <si>
    <t>Subi East Precinct</t>
  </si>
  <si>
    <t>(c)   A positive total for the net impact on the general government sector means that the sector receives more revenue from public corporations than it pays out in subsidies, and vice versa for a negative total.</t>
  </si>
  <si>
    <r>
      <t>(a)</t>
    </r>
    <r>
      <rPr>
        <sz val="7"/>
        <color theme="1"/>
        <rFont val="Times New Roman"/>
        <family val="1"/>
      </rPr>
      <t>    </t>
    </r>
    <r>
      <rPr>
        <sz val="7"/>
        <color theme="1"/>
        <rFont val="Arial"/>
        <family val="2"/>
      </rPr>
      <t>DevelopmentWA’s dividend arrangement consists of a net profit after tax payout ratio and several special dividends because of undertaking Government commitments.</t>
    </r>
  </si>
  <si>
    <r>
      <t>(b)</t>
    </r>
    <r>
      <rPr>
        <sz val="7"/>
        <color theme="1"/>
        <rFont val="Times New Roman"/>
        <family val="1"/>
      </rPr>
      <t xml:space="preserve">     </t>
    </r>
    <r>
      <rPr>
        <sz val="7"/>
        <color theme="1"/>
        <rFont val="Arial"/>
        <family val="2"/>
      </rPr>
      <t>Annual ratio may be adjusted based on the need to maintain appropriate capital adequacy and any other factors or circumstances considered by the Board of the Insurance Commission of Western Australia.</t>
    </r>
  </si>
  <si>
    <r>
      <t>(a)</t>
    </r>
    <r>
      <rPr>
        <sz val="7"/>
        <color theme="1"/>
        <rFont val="Times New Roman"/>
        <family val="1"/>
      </rPr>
      <t xml:space="preserve">     </t>
    </r>
    <r>
      <rPr>
        <sz val="7"/>
        <color theme="1"/>
        <rFont val="Arial"/>
        <family val="2"/>
      </rPr>
      <t>Historical representative household increases as published in the relevant Budget Papers.</t>
    </r>
  </si>
  <si>
    <t>Chart data</t>
  </si>
  <si>
    <t>2015-16</t>
  </si>
  <si>
    <t>2016-17</t>
  </si>
  <si>
    <t>2017-18</t>
  </si>
  <si>
    <t>2018-19</t>
  </si>
  <si>
    <t>Note: The Western Australian Land Information Authority (Landgate) is eligible to pay dividends to Government. However, as this agency is not in the public corporations sector, it is not included in this table.</t>
  </si>
  <si>
    <r>
      <t xml:space="preserve">DWER </t>
    </r>
    <r>
      <rPr>
        <vertAlign val="superscript"/>
        <sz val="8"/>
        <color rgb="FF000000"/>
        <rFont val="Arial"/>
        <family val="2"/>
      </rPr>
      <t>(h)</t>
    </r>
  </si>
  <si>
    <t>Transwa</t>
  </si>
  <si>
    <t>(b)     Country residential wastewater charges are subject to minimum and maximum charges.</t>
  </si>
  <si>
    <t>2 - 9 zones</t>
  </si>
  <si>
    <t>2026-27</t>
  </si>
  <si>
    <t>$ change</t>
  </si>
  <si>
    <r>
      <t xml:space="preserve">Utility Charges </t>
    </r>
    <r>
      <rPr>
        <b/>
        <vertAlign val="superscript"/>
        <sz val="8"/>
        <color rgb="FF000000"/>
        <rFont val="Arial"/>
        <family val="2"/>
      </rPr>
      <t>(a)</t>
    </r>
  </si>
  <si>
    <r>
      <t xml:space="preserve">Electricity </t>
    </r>
    <r>
      <rPr>
        <vertAlign val="superscript"/>
        <sz val="8"/>
        <rFont val="Arial"/>
        <family val="2"/>
      </rPr>
      <t>(b)</t>
    </r>
  </si>
  <si>
    <r>
      <t xml:space="preserve">Water, wastewater and drainage </t>
    </r>
    <r>
      <rPr>
        <vertAlign val="superscript"/>
        <sz val="8"/>
        <rFont val="Arial"/>
        <family val="2"/>
      </rPr>
      <t xml:space="preserve">(d)(e) </t>
    </r>
  </si>
  <si>
    <r>
      <t xml:space="preserve">Public Transport </t>
    </r>
    <r>
      <rPr>
        <b/>
        <vertAlign val="superscript"/>
        <sz val="8"/>
        <rFont val="Arial"/>
        <family val="2"/>
      </rPr>
      <t>(f)</t>
    </r>
  </si>
  <si>
    <r>
      <t xml:space="preserve">Student fares </t>
    </r>
    <r>
      <rPr>
        <vertAlign val="superscript"/>
        <sz val="8"/>
        <rFont val="Arial"/>
        <family val="2"/>
      </rPr>
      <t>(g)</t>
    </r>
  </si>
  <si>
    <r>
      <t xml:space="preserve">Standard fares </t>
    </r>
    <r>
      <rPr>
        <vertAlign val="superscript"/>
        <sz val="8"/>
        <rFont val="Arial"/>
        <family val="2"/>
      </rPr>
      <t>(h)</t>
    </r>
  </si>
  <si>
    <r>
      <t xml:space="preserve">Motor Vehicles </t>
    </r>
    <r>
      <rPr>
        <b/>
        <vertAlign val="superscript"/>
        <sz val="8"/>
        <color rgb="FF000000"/>
        <rFont val="Arial"/>
        <family val="2"/>
      </rPr>
      <t>(i)</t>
    </r>
  </si>
  <si>
    <r>
      <t xml:space="preserve">$400 Household Electricity Credit </t>
    </r>
    <r>
      <rPr>
        <vertAlign val="superscript"/>
        <sz val="8"/>
        <color theme="1"/>
        <rFont val="Arial"/>
        <family val="2"/>
      </rPr>
      <t>(c)</t>
    </r>
  </si>
  <si>
    <r>
      <t>(a)</t>
    </r>
    <r>
      <rPr>
        <sz val="7"/>
        <color rgb="FF000000"/>
        <rFont val="Times New Roman"/>
        <family val="1"/>
      </rPr>
      <t xml:space="preserve">     </t>
    </r>
    <r>
      <rPr>
        <sz val="7"/>
        <color rgb="FF000000"/>
        <rFont val="Arial"/>
        <family val="2"/>
      </rPr>
      <t>Assumes no access to concessions, rebates, or hardship packages.</t>
    </r>
  </si>
  <si>
    <t>Tresaury</t>
  </si>
  <si>
    <t>Bentley Residential Redevelopment</t>
  </si>
  <si>
    <t>Collie Industrial Land</t>
  </si>
  <si>
    <t>DPLH Housing Pipeline Diversity Fees</t>
  </si>
  <si>
    <t>Bunbury Waterfront</t>
  </si>
  <si>
    <t>Geraldton Aboriginal Short Stay Accommodation Facility</t>
  </si>
  <si>
    <t>Government Regional Officer Housing Reform</t>
  </si>
  <si>
    <t>(h)     Department of Water and Environmental Regulation.</t>
  </si>
  <si>
    <r>
      <t xml:space="preserve">EXPENSES FROM THE GENERAL GOVERNMENT SECTOR TO PUBLIC CORPORATIONS </t>
    </r>
    <r>
      <rPr>
        <b/>
        <vertAlign val="superscript"/>
        <sz val="10"/>
        <color rgb="FF000000"/>
        <rFont val="Arial"/>
        <family val="2"/>
      </rPr>
      <t>(a)</t>
    </r>
  </si>
  <si>
    <t>Continuity of Esperance Energy Supply</t>
  </si>
  <si>
    <t>Transfer of Essential Services</t>
  </si>
  <si>
    <r>
      <t xml:space="preserve">JTSI </t>
    </r>
    <r>
      <rPr>
        <vertAlign val="superscript"/>
        <sz val="8"/>
        <color theme="1"/>
        <rFont val="Arial"/>
        <family val="2"/>
      </rPr>
      <t>(e)</t>
    </r>
  </si>
  <si>
    <t>Mid West Hydrogen Hub Feasibility Study</t>
  </si>
  <si>
    <r>
      <t xml:space="preserve">JTSI </t>
    </r>
    <r>
      <rPr>
        <vertAlign val="superscript"/>
        <sz val="8"/>
        <color rgb="FF000000"/>
        <rFont val="Arial"/>
        <family val="2"/>
      </rPr>
      <t>(e)</t>
    </r>
  </si>
  <si>
    <r>
      <t xml:space="preserve">Regional Water Subsidies </t>
    </r>
    <r>
      <rPr>
        <vertAlign val="superscript"/>
        <sz val="8"/>
        <color rgb="FF000000"/>
        <rFont val="Arial"/>
        <family val="2"/>
      </rPr>
      <t>(i)</t>
    </r>
  </si>
  <si>
    <r>
      <t xml:space="preserve">DPLH </t>
    </r>
    <r>
      <rPr>
        <vertAlign val="superscript"/>
        <sz val="8"/>
        <color theme="1"/>
        <rFont val="Arial"/>
        <family val="2"/>
      </rPr>
      <t>(j)</t>
    </r>
  </si>
  <si>
    <t>North West Aboriginal Housing Fund</t>
  </si>
  <si>
    <t>(j)      Department of Planning, Lands, and Heritage.</t>
  </si>
  <si>
    <r>
      <t xml:space="preserve">DPIRD </t>
    </r>
    <r>
      <rPr>
        <vertAlign val="superscript"/>
        <sz val="8"/>
        <color theme="1"/>
        <rFont val="Arial"/>
        <family val="2"/>
      </rPr>
      <t>(k)</t>
    </r>
  </si>
  <si>
    <r>
      <t xml:space="preserve">GWC </t>
    </r>
    <r>
      <rPr>
        <vertAlign val="superscript"/>
        <sz val="8"/>
        <color rgb="FF000000"/>
        <rFont val="Arial"/>
        <family val="2"/>
      </rPr>
      <t>(l)</t>
    </r>
  </si>
  <si>
    <r>
      <t>Public Transport Authority</t>
    </r>
    <r>
      <rPr>
        <b/>
        <vertAlign val="superscript"/>
        <sz val="8"/>
        <color rgb="FF000000"/>
        <rFont val="Arial"/>
        <family val="2"/>
      </rPr>
      <t xml:space="preserve"> (m)</t>
    </r>
  </si>
  <si>
    <r>
      <t xml:space="preserve">DTWD </t>
    </r>
    <r>
      <rPr>
        <vertAlign val="superscript"/>
        <sz val="8"/>
        <color rgb="FF000000"/>
        <rFont val="Arial"/>
        <family val="2"/>
      </rPr>
      <t>(n)</t>
    </r>
  </si>
  <si>
    <r>
      <t xml:space="preserve">Transport </t>
    </r>
    <r>
      <rPr>
        <vertAlign val="superscript"/>
        <sz val="8"/>
        <color rgb="FF000000"/>
        <rFont val="Arial"/>
        <family val="2"/>
      </rPr>
      <t>(o)</t>
    </r>
  </si>
  <si>
    <r>
      <t xml:space="preserve">DPIRD </t>
    </r>
    <r>
      <rPr>
        <vertAlign val="superscript"/>
        <sz val="8"/>
        <color rgb="FF000000"/>
        <rFont val="Arial"/>
        <family val="2"/>
      </rPr>
      <t>(k)</t>
    </r>
  </si>
  <si>
    <t>(k)     Department of Primary Industries and Regional Development.</t>
  </si>
  <si>
    <t>(l)      Gaming and Wagering Commission.</t>
  </si>
  <si>
    <r>
      <t xml:space="preserve">(m)    Includes service appropriations authorised under the </t>
    </r>
    <r>
      <rPr>
        <i/>
        <sz val="7"/>
        <color rgb="FF000000"/>
        <rFont val="Arial"/>
        <family val="2"/>
      </rPr>
      <t>Salaries and Allowances Act 1975.</t>
    </r>
  </si>
  <si>
    <t>(n)     Department of Training and Workforce Development.</t>
  </si>
  <si>
    <t>(o)     Department of Transport.</t>
  </si>
  <si>
    <t>(p)     Department of Education.</t>
  </si>
  <si>
    <t>Household Expenditure ($)</t>
  </si>
  <si>
    <r>
      <t xml:space="preserve">REPRESENTATIVE HOUSEHOLD EXPENDITURE INCREASES </t>
    </r>
    <r>
      <rPr>
        <b/>
        <vertAlign val="superscript"/>
        <sz val="10"/>
        <color theme="1"/>
        <rFont val="Arial"/>
        <family val="2"/>
      </rPr>
      <t>(a)</t>
    </r>
  </si>
  <si>
    <t>Household Electricity Credit ($)</t>
  </si>
  <si>
    <t>2027-28</t>
  </si>
  <si>
    <r>
      <t xml:space="preserve">DevelopmentWA </t>
    </r>
    <r>
      <rPr>
        <vertAlign val="superscript"/>
        <sz val="8"/>
        <rFont val="Arial"/>
        <family val="2"/>
      </rPr>
      <t>(a)</t>
    </r>
  </si>
  <si>
    <t>2024-25 to 2027-28</t>
  </si>
  <si>
    <t>2024-25
to 2027-28</t>
  </si>
  <si>
    <r>
      <t xml:space="preserve">Stamp Duty </t>
    </r>
    <r>
      <rPr>
        <b/>
        <vertAlign val="superscript"/>
        <sz val="8"/>
        <rFont val="Arial"/>
        <family val="2"/>
      </rPr>
      <t>(k)</t>
    </r>
  </si>
  <si>
    <r>
      <t xml:space="preserve">Emergency Services Levy </t>
    </r>
    <r>
      <rPr>
        <b/>
        <vertAlign val="superscript"/>
        <sz val="8"/>
        <rFont val="Arial"/>
        <family val="2"/>
      </rPr>
      <t xml:space="preserve">(j) </t>
    </r>
  </si>
  <si>
    <r>
      <t xml:space="preserve">Stamp duty on general insurance </t>
    </r>
    <r>
      <rPr>
        <vertAlign val="superscript"/>
        <sz val="8"/>
        <rFont val="Arial"/>
        <family val="2"/>
      </rPr>
      <t>(l)</t>
    </r>
  </si>
  <si>
    <r>
      <t>(b)</t>
    </r>
    <r>
      <rPr>
        <sz val="7"/>
        <color rgb="FF000000"/>
        <rFont val="Times New Roman"/>
        <family val="1"/>
      </rPr>
      <t xml:space="preserve">     </t>
    </r>
    <r>
      <rPr>
        <sz val="7"/>
        <color rgb="FF000000"/>
        <rFont val="Arial"/>
        <family val="2"/>
      </rPr>
      <t>Consumes 4,714 kWh of electricity per annum, based on the current average consumption level for a household, reduced from 4,721 kWh in 2023-24 reflecting greater penetration of residential rooftop solar. The change has been backcast to isolate the price impact.</t>
    </r>
  </si>
  <si>
    <r>
      <t>(c)</t>
    </r>
    <r>
      <rPr>
        <sz val="7"/>
        <color theme="1"/>
        <rFont val="Times New Roman"/>
        <family val="1"/>
      </rPr>
      <t xml:space="preserve">     </t>
    </r>
    <r>
      <rPr>
        <sz val="7"/>
        <color theme="1"/>
        <rFont val="Arial"/>
        <family val="2"/>
      </rPr>
      <t>Reflects the Government’s decision to deliver relief to households in the form of a $400 Household Electricity Credit to be applied on residential electricity customers’ bills in 2023-24 and 2024-25.</t>
    </r>
  </si>
  <si>
    <r>
      <t>(d)</t>
    </r>
    <r>
      <rPr>
        <sz val="7"/>
        <color rgb="FF000000"/>
        <rFont val="Times New Roman"/>
        <family val="1"/>
      </rPr>
      <t xml:space="preserve">     </t>
    </r>
    <r>
      <rPr>
        <sz val="7"/>
        <color rgb="FF000000"/>
        <rFont val="Arial"/>
        <family val="2"/>
      </rPr>
      <t>Consumes 220 kL of water per annum, reduced from 230kL in 2023-24 reflecting greater community awareness of the need to use water wisely, ongoing water efficiency initiatives and smaller block sizes due to higher density development. The change has been backcast to isolate the price impact.</t>
    </r>
  </si>
  <si>
    <r>
      <t>(e)</t>
    </r>
    <r>
      <rPr>
        <sz val="7"/>
        <color rgb="FF000000"/>
        <rFont val="Times New Roman"/>
        <family val="1"/>
      </rPr>
      <t xml:space="preserve">     </t>
    </r>
    <r>
      <rPr>
        <sz val="7"/>
        <color rgb="FF000000"/>
        <rFont val="Arial"/>
        <family val="2"/>
      </rPr>
      <t>Owns and occupies a property that has an average gross rental value for the calculation of wastewater and drainage.</t>
    </r>
  </si>
  <si>
    <r>
      <t>(f)</t>
    </r>
    <r>
      <rPr>
        <sz val="7"/>
        <color rgb="FF000000"/>
        <rFont val="Times New Roman"/>
        <family val="1"/>
      </rPr>
      <t xml:space="preserve">      </t>
    </r>
    <r>
      <rPr>
        <sz val="7"/>
        <color rgb="FF000000"/>
        <rFont val="Arial"/>
        <family val="2"/>
      </rPr>
      <t>Transperth fares are assumed to be purchased using the lowest cost means available (i.e. SmartRider Autoload) and increases are rounded to the nearest 10 cents.</t>
    </r>
  </si>
  <si>
    <r>
      <t>(g)</t>
    </r>
    <r>
      <rPr>
        <sz val="7"/>
        <color rgb="FF000000"/>
        <rFont val="Times New Roman"/>
        <family val="1"/>
      </rPr>
      <t xml:space="preserve">     </t>
    </r>
    <r>
      <rPr>
        <sz val="7"/>
        <color rgb="FF000000"/>
        <rFont val="Arial"/>
        <family val="2"/>
      </rPr>
      <t>Purchases 10 Transperth student fares in 40 weeks of the year. Reflects that travel on student fares occurs only during the school term. From 5 February 2024 to December 2025, students with a valid Student SmartRider card can travel for free on public transport. The base point for determining the impact of free travel for students is 1 July 2023 (i.e. the policy setting at that time is annualised for the 2023-24 year).</t>
    </r>
  </si>
  <si>
    <r>
      <t>(h)</t>
    </r>
    <r>
      <rPr>
        <sz val="7"/>
        <color rgb="FF000000"/>
        <rFont val="Times New Roman"/>
        <family val="1"/>
      </rPr>
      <t xml:space="preserve">     </t>
    </r>
    <r>
      <rPr>
        <sz val="7"/>
        <color rgb="FF000000"/>
        <rFont val="Arial"/>
        <family val="2"/>
      </rPr>
      <t>Purchases six standard two-zone Transperth fares in 48 weeks per year. Reflects travel to attend work three days per week and accounts for annual leave provisions.</t>
    </r>
  </si>
  <si>
    <r>
      <t>(i)</t>
    </r>
    <r>
      <rPr>
        <sz val="7"/>
        <rFont val="Times New Roman"/>
        <family val="1"/>
      </rPr>
      <t xml:space="preserve">      </t>
    </r>
    <r>
      <rPr>
        <sz val="7"/>
        <rFont val="Arial"/>
        <family val="2"/>
      </rPr>
      <t>Based on a household with two drivers and owning one car (a sedan with tare weight of 1,600 kg – relevant for the purpose of determining the appropriate level of vehicle licence charge).</t>
    </r>
  </si>
  <si>
    <r>
      <t>(j)</t>
    </r>
    <r>
      <rPr>
        <sz val="7"/>
        <color rgb="FF000000"/>
        <rFont val="Times New Roman"/>
        <family val="1"/>
      </rPr>
      <t xml:space="preserve">      </t>
    </r>
    <r>
      <rPr>
        <sz val="7"/>
        <color rgb="FF000000"/>
        <rFont val="Arial"/>
        <family val="2"/>
      </rPr>
      <t>Owns and occupies a property that has an average gross rental value for the calculation of the Emergency Services Levy charges. Following Landgate’s advice on property numbers and gross rental values, the 2023-24 ESL charge was declared by the Minister for Emergency Services on 29 May 2023 at $308.57 compared to the published 2023-24 Budget level of $312.12.</t>
    </r>
  </si>
  <si>
    <r>
      <t>(k)</t>
    </r>
    <r>
      <rPr>
        <sz val="7"/>
        <color rgb="FF000000"/>
        <rFont val="Times New Roman"/>
        <family val="1"/>
      </rPr>
      <t xml:space="preserve">     </t>
    </r>
    <r>
      <rPr>
        <sz val="7"/>
        <color rgb="FF000000"/>
        <rFont val="Arial"/>
        <family val="2"/>
      </rPr>
      <t>The household model isolates the impact of changes in stamp duty rates on insurance premiums (rather than the impact of changes in underlying premiums). An increase in this component of the model will only occur if the rate of stamp duty is changed. Each year, latest available data from Insurance Statistics Australia on average general and MII insurance premiums is used to calculate stamp duty for both the Budget year and previous year. Average insurance premiums at December 2023 have been used to estimate stamp duty in both 2023-24 and 2024-25.</t>
    </r>
  </si>
  <si>
    <t>(l)     The ‘representative’ household pays average home and contents and motor vehicle insurance, based on information from the insurance industry.</t>
  </si>
  <si>
    <t>WATER CORPORATION'S 2024-25 TARIFF CHANGES</t>
  </si>
  <si>
    <t>First $20,000 Gross Rental Value (GRV)</t>
  </si>
  <si>
    <t>Over $20,000 GRV</t>
  </si>
  <si>
    <t>(c)     2.5% increase is based on effective absolute revenue impact, not rate directly. 2024-25 GRV-based tariffs will be determined in May 2024 once GRV data is available.</t>
  </si>
  <si>
    <t>TRANSPERTH FARES 2024-25</t>
  </si>
  <si>
    <r>
      <t xml:space="preserve">Student </t>
    </r>
    <r>
      <rPr>
        <vertAlign val="superscript"/>
        <sz val="8"/>
        <color rgb="FF000000"/>
        <rFont val="Arial"/>
        <family val="2"/>
      </rPr>
      <t>(c)</t>
    </r>
  </si>
  <si>
    <t>(b)     Concession fares are 46% of the full standard fare subject to rounding.</t>
  </si>
  <si>
    <t>(c)     The Ride to School Free Program is only available for students who hold a valid Student SmartRider card.</t>
  </si>
  <si>
    <r>
      <t xml:space="preserve">Standard Cash Fare </t>
    </r>
    <r>
      <rPr>
        <b/>
        <vertAlign val="superscript"/>
        <sz val="8"/>
        <color rgb="FF000000"/>
        <rFont val="Arial"/>
        <family val="2"/>
      </rPr>
      <t>(b)</t>
    </r>
  </si>
  <si>
    <r>
      <t xml:space="preserve">% increase </t>
    </r>
    <r>
      <rPr>
        <vertAlign val="superscript"/>
        <sz val="8"/>
        <color rgb="FF000000"/>
        <rFont val="Arial"/>
        <family val="2"/>
      </rPr>
      <t>(a)</t>
    </r>
  </si>
  <si>
    <t>Air Conditioning Allowance (North of 26th Parallel)</t>
  </si>
  <si>
    <t xml:space="preserve">Cost of Living – State and Commonwealth Government Electricity Credits </t>
  </si>
  <si>
    <t>Dependant Child Rebate</t>
  </si>
  <si>
    <t>Emergency Electricity Generation</t>
  </si>
  <si>
    <t>Renewable Energy Development</t>
  </si>
  <si>
    <t>Retail Business Priority Improvements</t>
  </si>
  <si>
    <t>Tender Outcomes and Contract Negotiations</t>
  </si>
  <si>
    <t>Customer Engagement Platform</t>
  </si>
  <si>
    <t xml:space="preserve">Energy Review Board </t>
  </si>
  <si>
    <t>Smart Energy for Social Housing</t>
  </si>
  <si>
    <t>Energy Ahead (formerly Household Energy Efficiency Scheme)</t>
  </si>
  <si>
    <t>Strategic Water Infrastructure Program (Infill Sewerage)</t>
  </si>
  <si>
    <t>Non-residential Tariff Subsidy</t>
  </si>
  <si>
    <t>Residential and Non-residential Tariff Subsidy</t>
  </si>
  <si>
    <t>Pilbara Hydrogen Hubs (Lumsden Point) - Commonwealth Grant</t>
  </si>
  <si>
    <t>Anzac Drive West</t>
  </si>
  <si>
    <t>Australian Marine Complex</t>
  </si>
  <si>
    <t>Australian Marine Complex – Rate of Return Stages 1 and 2</t>
  </si>
  <si>
    <t>Bentley Technology Park</t>
  </si>
  <si>
    <t>Council of Australian Governments' Waste Export Ban</t>
  </si>
  <si>
    <t>East Keralup Economic Activation</t>
  </si>
  <si>
    <t>Kemerton General Industrial Area</t>
  </si>
  <si>
    <t>Neerabup Automation and Robotics Park</t>
  </si>
  <si>
    <t>Nyamba Buru Yawuru Broome Projects</t>
  </si>
  <si>
    <t>Nyamba Buru Yawuru Health and Wellbeing Campus</t>
  </si>
  <si>
    <t>Nyamba Buru Yawuru Large Format Retail</t>
  </si>
  <si>
    <t xml:space="preserve">Regional Residential Land Developments </t>
  </si>
  <si>
    <t>Royalties for Regions – Various Projects</t>
  </si>
  <si>
    <t>Yerriminup Agribusiness Precinct Activation</t>
  </si>
  <si>
    <t>Land Acquisitions</t>
  </si>
  <si>
    <t>General</t>
  </si>
  <si>
    <t>Cost of Living</t>
  </si>
  <si>
    <t>Fare Free Sundays</t>
  </si>
  <si>
    <t>Ride to School Free</t>
  </si>
  <si>
    <t>Summer of Free Public Transport</t>
  </si>
  <si>
    <t xml:space="preserve">Government Office Accommodation Lease Shortfall         </t>
  </si>
  <si>
    <t>Housing Maintenance</t>
  </si>
  <si>
    <t xml:space="preserve">National Rental Affordability Scheme </t>
  </si>
  <si>
    <t xml:space="preserve">Public Sector Wages Offer – Agency Impact </t>
  </si>
  <si>
    <t>Remote Communities</t>
  </si>
  <si>
    <t xml:space="preserve">Social Housing Economic Recovery Package </t>
  </si>
  <si>
    <t>Social Housing Energy Performance Initiative Co-investment</t>
  </si>
  <si>
    <t xml:space="preserve">Social Housing Operations </t>
  </si>
  <si>
    <t xml:space="preserve">Various </t>
  </si>
  <si>
    <t>Case Management Support for Customers in Hardship</t>
  </si>
  <si>
    <r>
      <rPr>
        <sz val="8"/>
        <color rgb="FF000000"/>
        <rFont val="Arial"/>
        <family val="2"/>
      </rPr>
      <t>Concessional Lands</t>
    </r>
    <r>
      <rPr>
        <i/>
        <sz val="8"/>
        <color rgb="FF000000"/>
        <rFont val="Arial"/>
        <family val="2"/>
      </rPr>
      <t xml:space="preserve"> </t>
    </r>
    <r>
      <rPr>
        <vertAlign val="superscript"/>
        <sz val="8"/>
        <color rgb="FF000000"/>
        <rFont val="Arial"/>
        <family val="2"/>
      </rPr>
      <t>(f)</t>
    </r>
  </si>
  <si>
    <r>
      <rPr>
        <sz val="8"/>
        <color rgb="FF000000"/>
        <rFont val="Arial"/>
        <family val="2"/>
      </rPr>
      <t>Country Water Pricing Subsidy</t>
    </r>
    <r>
      <rPr>
        <i/>
        <sz val="8"/>
        <color rgb="FF000000"/>
        <rFont val="Arial"/>
        <family val="2"/>
      </rPr>
      <t xml:space="preserve"> </t>
    </r>
    <r>
      <rPr>
        <vertAlign val="superscript"/>
        <sz val="8"/>
        <color rgb="FF000000"/>
        <rFont val="Arial"/>
        <family val="2"/>
      </rPr>
      <t>(g)</t>
    </r>
  </si>
  <si>
    <r>
      <t xml:space="preserve">DEMIRS </t>
    </r>
    <r>
      <rPr>
        <vertAlign val="superscript"/>
        <sz val="8"/>
        <color rgb="FF000000"/>
        <rFont val="Arial"/>
        <family val="2"/>
      </rPr>
      <t>(c)</t>
    </r>
  </si>
  <si>
    <r>
      <t xml:space="preserve">Communities </t>
    </r>
    <r>
      <rPr>
        <vertAlign val="superscript"/>
        <sz val="8"/>
        <color rgb="FF000000"/>
        <rFont val="Arial"/>
        <family val="2"/>
      </rPr>
      <t>(d)</t>
    </r>
  </si>
  <si>
    <r>
      <t xml:space="preserve">Treasury/DoC </t>
    </r>
    <r>
      <rPr>
        <vertAlign val="superscript"/>
        <sz val="8"/>
        <color theme="1"/>
        <rFont val="Arial"/>
        <family val="2"/>
      </rPr>
      <t>(d)</t>
    </r>
  </si>
  <si>
    <t xml:space="preserve">Mardalup Park </t>
  </si>
  <si>
    <t xml:space="preserve"> -   </t>
  </si>
  <si>
    <t xml:space="preserve"> - </t>
  </si>
  <si>
    <t xml:space="preserve">(b)     Amount less than $50,000. </t>
  </si>
  <si>
    <t xml:space="preserve">(c)     Department of Energy, Mines, Industry Regulation and Safety. </t>
  </si>
  <si>
    <t>(d)     Department of Communities.</t>
  </si>
  <si>
    <t>(e)     Department of Jobs, Tourism, Science, and Innovation.</t>
  </si>
  <si>
    <t>(f)      Includes concessions provided for non‑rated and exempt properties.</t>
  </si>
  <si>
    <t>(g)     Subsidy allocations are indicative and may be updated as part of a future Budget process.</t>
  </si>
  <si>
    <t xml:space="preserve">(i)      Aggregated subsidies funded by JTSI, including commercially sensitive costs. </t>
  </si>
  <si>
    <t>-</t>
  </si>
  <si>
    <t>-1,323.6</t>
  </si>
  <si>
    <t>-1,394.8</t>
  </si>
  <si>
    <t>1,348.3</t>
  </si>
  <si>
    <t>1,039.6</t>
  </si>
  <si>
    <t>1,292.9</t>
  </si>
  <si>
    <t>1,017.5</t>
  </si>
  <si>
    <t>3,806.1</t>
  </si>
  <si>
    <t>3,126.4</t>
  </si>
  <si>
    <t>-2,788.6</t>
  </si>
  <si>
    <t>1,366.4</t>
  </si>
  <si>
    <t>(a)	   Some general government sector agencies (e.g., the Western Australian Land Information Authority (Landgate)) are eligible to pay income tax equivalent payments. As these agencies are not in the public non-financial corporation or public financial corporation sectors, they are not reflected in this table.</t>
  </si>
  <si>
    <t>Details of Revenue</t>
  </si>
  <si>
    <t>Vehicle licence charge</t>
  </si>
  <si>
    <t>Driver's licence</t>
  </si>
  <si>
    <t>Total Expenditure</t>
  </si>
  <si>
    <r>
      <t xml:space="preserve">- </t>
    </r>
    <r>
      <rPr>
        <vertAlign val="superscript"/>
        <sz val="8"/>
        <rFont val="Arial"/>
        <family val="2"/>
      </rPr>
      <t>(b)</t>
    </r>
  </si>
  <si>
    <r>
      <t xml:space="preserve">Communities </t>
    </r>
    <r>
      <rPr>
        <vertAlign val="superscript"/>
        <sz val="8"/>
        <rFont val="Arial"/>
        <family val="2"/>
      </rPr>
      <t>(d)</t>
    </r>
  </si>
  <si>
    <r>
      <t xml:space="preserve">Education </t>
    </r>
    <r>
      <rPr>
        <vertAlign val="superscript"/>
        <sz val="8"/>
        <rFont val="Arial"/>
        <family val="2"/>
      </rPr>
      <t>(p)</t>
    </r>
  </si>
  <si>
    <t>2024-25 BUDGET ELECTRICITY TARIFF PRICE PATHS</t>
  </si>
  <si>
    <t>PUBLIC CORPORATIONS</t>
  </si>
  <si>
    <r>
      <t>(a)</t>
    </r>
    <r>
      <rPr>
        <sz val="7"/>
        <color theme="1"/>
        <rFont val="Times New Roman"/>
        <family val="1"/>
      </rPr>
      <t>    </t>
    </r>
    <r>
      <rPr>
        <sz val="7"/>
        <color theme="1"/>
        <rFont val="Arial"/>
        <family val="2"/>
      </rPr>
      <t xml:space="preserve">Revenue includes dividends, tax equivalent payments and local government rate equivalents. Expenses include operating subsidies and grants funded from the Consolidated Account and other subsidies funded from other sources such as the Royalties for Regions Fund (capital appropriations to public corporations are not included). </t>
    </r>
  </si>
  <si>
    <t>Local government rates expense</t>
  </si>
  <si>
    <t>Cost of Living – Household and Small Business Electricity Credits</t>
  </si>
  <si>
    <t>Transfer of Essential Services – Remote Communities</t>
  </si>
  <si>
    <t>Transfer of Essential Services – Royalties for Regions</t>
  </si>
  <si>
    <t>Energy Ahead (formerly the Household Energy Efficiency Scheme)</t>
  </si>
  <si>
    <t>Tariff Migration – Movement to L2 and A2 Tariff</t>
  </si>
  <si>
    <t>Cost of Living Support – Household and Small Businesses Electricity Credits</t>
  </si>
  <si>
    <t>Cost of Living Support – State and Commonwealth Government Electricity Credits</t>
  </si>
  <si>
    <t>Over the Counter and Paper-Bill Fee Recovery</t>
  </si>
  <si>
    <t xml:space="preserve">Magnesium Hydroxide Feasibility Study – Royalties for Regions </t>
  </si>
  <si>
    <t>Remote Essential Services Program – Remote Communities Fund</t>
  </si>
  <si>
    <t>Remote Essential Services Program – Royalties for Regions</t>
  </si>
  <si>
    <t xml:space="preserve">Westport – Technical Input and Support </t>
  </si>
  <si>
    <t>Westport Feasibility Study – Kwinana Bulk Jetty Relocation</t>
  </si>
  <si>
    <t>Dampier – Burrup Port Infrastructure</t>
  </si>
  <si>
    <t>Election Commitment – Industrial Land Development Fund</t>
  </si>
  <si>
    <t xml:space="preserve">Australian Marine Complex – Infrastructure </t>
  </si>
  <si>
    <t>Brown Street – Housing Diversity Pipeline</t>
  </si>
  <si>
    <t>Kalgoorlie Heavy Industrial Development – Lot 350, Great Eastern Highway</t>
  </si>
  <si>
    <t>Kwinana Land – Holding Costs</t>
  </si>
  <si>
    <t xml:space="preserve">Land Agency Reform – Holding Costs </t>
  </si>
  <si>
    <t>Technology Precinct – Australian Marine Complex &amp; Bentley</t>
  </si>
  <si>
    <t>Mid West Hydrogen Hub</t>
  </si>
  <si>
    <t>Direct Grants – Racing Bets Levy</t>
  </si>
  <si>
    <t>Point of Consumption Tax – Racing Funding</t>
  </si>
  <si>
    <t xml:space="preserve">CCI – Apprenticeship Support Australia Grant </t>
  </si>
  <si>
    <t>Perth City Deal – Bus Stops Accessibility Upgrades</t>
  </si>
  <si>
    <t>Regional School Bus Services – Intensive English Centres and Other Services</t>
  </si>
  <si>
    <t>Royalties for Regions – District Allowance Payments</t>
  </si>
  <si>
    <t>Transperth Free Transit Zone – Recurrent Grant</t>
  </si>
  <si>
    <r>
      <t xml:space="preserve">(a)     Details of operating and other subsidies contained in this appendix may differ to those disclosed in Budget Paper No. 2: </t>
    </r>
    <r>
      <rPr>
        <i/>
        <sz val="7"/>
        <color rgb="FF000000"/>
        <rFont val="Arial"/>
        <family val="2"/>
      </rPr>
      <t>Budget Statements</t>
    </r>
    <r>
      <rPr>
        <sz val="7"/>
        <color rgb="FF000000"/>
        <rFont val="Arial"/>
        <family val="2"/>
      </rPr>
      <t xml:space="preserve">. Details contained in this appendix are accrual in nature, while appropriations detailed in Budget Paper No. 2 are on a cash basis. Funding is from the Consolidated Account and other general government agencies. A further breakdown of some of these operating and other subsidies is contained as part of Appendix 6: </t>
    </r>
    <r>
      <rPr>
        <i/>
        <sz val="7"/>
        <color rgb="FF000000"/>
        <rFont val="Arial"/>
        <family val="2"/>
      </rPr>
      <t>State Government Social Concessions Expenditure Statement.</t>
    </r>
  </si>
  <si>
    <r>
      <t xml:space="preserve">Street Lighting (Z) – South West Interconnected System </t>
    </r>
    <r>
      <rPr>
        <vertAlign val="superscript"/>
        <sz val="8"/>
        <rFont val="Arial"/>
        <family val="2"/>
      </rPr>
      <t>(a)</t>
    </r>
  </si>
  <si>
    <r>
      <t>Street Lighting (Z) – Horizon Power service area</t>
    </r>
    <r>
      <rPr>
        <vertAlign val="superscript"/>
        <sz val="8"/>
        <rFont val="Arial"/>
        <family val="2"/>
      </rPr>
      <t xml:space="preserve"> (a)</t>
    </r>
  </si>
  <si>
    <t>0-150 kL</t>
  </si>
  <si>
    <t>151-500 kL</t>
  </si>
  <si>
    <t>Over 500 kL</t>
  </si>
  <si>
    <t>METROPOLITAN RESIDENTIAL TARIFFS</t>
  </si>
  <si>
    <t>METROPOLITAN NON-RESIDENTIAL TARIFFS</t>
  </si>
  <si>
    <t>(f)      Country non‑residential water consumption charges are location-based.</t>
  </si>
  <si>
    <t>(a)     Fare increases are rounded to 10 cent increments and are based on the 2023-24 fare calculated before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</si>
</sst>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7" formatCode="&quot;$&quot;#,##0.00;\-&quot;$&quot;#,##0.00"/>
    <numFmt numFmtId="8" formatCode="&quot;$&quot;#,##0.00;[Red]\-&quot;$&quot;#,##0.00"/>
    <numFmt numFmtId="43" formatCode="_-* #,##0.00_-;\-* #,##0.00_-;_-* &quot;-&quot;??_-;_-@_-"/>
    <numFmt numFmtId="164" formatCode="#,##0.0"/>
    <numFmt numFmtId="165" formatCode="0.0"/>
    <numFmt numFmtId="166" formatCode="_-* #,##0_-;\-* #,##0_-;_-* &quot;-&quot;??_-;_-@_-"/>
    <numFmt numFmtId="167" formatCode="0.000"/>
    <numFmt numFmtId="168" formatCode="_-* #,##0.0_-;\-* #,##0.0_-;_-* &quot;-&quot;??_-;_-@_-"/>
    <numFmt numFmtId="169" formatCode="_-* #,##0.0_-;\-* #,##0.0_-;_-* &quot;-&quot;?_-;_-@_-"/>
    <numFmt numFmtId="170" formatCode="#,##0.000"/>
    <numFmt numFmtId="171" formatCode="_-* #,##0.00000_-;\-* #,##0.00000_-;_-* &quot;-&quot;??_-;_-@_-"/>
    <numFmt numFmtId="172" formatCode="#,##0_ ;\-#,##0\ "/>
    <numFmt numFmtId="173" formatCode="#,##0.0_ ;\-#,##0.0\ "/>
    <numFmt numFmtId="174" formatCode="#,##0.000_ ;\-#,##0.000\ "/>
  </numFmts>
  <fonts count="52" x14ac:knownFonts="1">
    <font>
      <sz val="11"/>
      <color theme="1"/>
      <name val="Arial"/>
      <family val="2"/>
    </font>
    <font>
      <sz val="11"/>
      <color theme="1"/>
      <name val="Calibri"/>
      <family val="2"/>
      <scheme val="minor"/>
    </font>
    <font>
      <sz val="10"/>
      <color theme="1"/>
      <name val="Arial"/>
      <family val="2"/>
    </font>
    <font>
      <sz val="10"/>
      <color theme="1"/>
      <name val="Arial"/>
      <family val="2"/>
    </font>
    <font>
      <sz val="7"/>
      <color rgb="FF000000"/>
      <name val="Arial"/>
      <family val="2"/>
    </font>
    <font>
      <sz val="7"/>
      <color theme="1"/>
      <name val="Arial"/>
      <family val="2"/>
    </font>
    <font>
      <sz val="7"/>
      <color theme="1"/>
      <name val="Times New Roman"/>
      <family val="1"/>
    </font>
    <font>
      <sz val="11"/>
      <color rgb="FF000000"/>
      <name val="Times New Roman"/>
      <family val="1"/>
    </font>
    <font>
      <b/>
      <sz val="8"/>
      <color rgb="FF000000"/>
      <name val="Arial"/>
      <family val="2"/>
    </font>
    <font>
      <b/>
      <vertAlign val="superscript"/>
      <sz val="8"/>
      <color rgb="FF000000"/>
      <name val="Arial"/>
      <family val="2"/>
    </font>
    <font>
      <sz val="8"/>
      <color rgb="FF000000"/>
      <name val="Arial"/>
      <family val="2"/>
    </font>
    <font>
      <i/>
      <sz val="8"/>
      <color rgb="FF000000"/>
      <name val="Arial"/>
      <family val="2"/>
    </font>
    <font>
      <sz val="10"/>
      <color theme="1"/>
      <name val="Arial"/>
      <family val="2"/>
    </font>
    <font>
      <vertAlign val="superscrip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b/>
      <sz val="10"/>
      <name val="Arial"/>
      <family val="2"/>
    </font>
    <font>
      <vertAlign val="superscript"/>
      <sz val="8"/>
      <name val="Arial"/>
      <family val="2"/>
    </font>
    <font>
      <i/>
      <vertAlign val="superscript"/>
      <sz val="8"/>
      <color rgb="FF000000"/>
      <name val="Arial"/>
      <family val="2"/>
    </font>
    <font>
      <i/>
      <sz val="10"/>
      <color theme="1"/>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8"/>
      <color indexed="48"/>
      <name val="Tahoma"/>
      <family val="2"/>
    </font>
    <font>
      <sz val="8"/>
      <name val="Tahoma"/>
      <family val="2"/>
    </font>
    <font>
      <b/>
      <sz val="10"/>
      <color indexed="48"/>
      <name val="Tahoma"/>
      <family val="2"/>
    </font>
    <font>
      <sz val="8"/>
      <color rgb="FFFF0000"/>
      <name val="Arial"/>
      <family val="2"/>
    </font>
    <font>
      <sz val="11"/>
      <color theme="1"/>
      <name val="Arial"/>
      <family val="2"/>
    </font>
    <font>
      <i/>
      <sz val="8"/>
      <color rgb="FFFF0000"/>
      <name val="Arial"/>
      <family val="2"/>
    </font>
    <font>
      <b/>
      <i/>
      <sz val="8"/>
      <color rgb="FFFF0000"/>
      <name val="Arial"/>
      <family val="2"/>
    </font>
    <font>
      <b/>
      <sz val="10"/>
      <color theme="1"/>
      <name val="Arial"/>
      <family val="2"/>
    </font>
    <font>
      <b/>
      <sz val="11"/>
      <color theme="1"/>
      <name val="Arial"/>
      <family val="2"/>
    </font>
    <font>
      <b/>
      <vertAlign val="superscript"/>
      <sz val="8"/>
      <name val="Arial"/>
      <family val="2"/>
    </font>
    <font>
      <sz val="10"/>
      <name val="Book Antiqua"/>
      <family val="1"/>
    </font>
    <font>
      <sz val="7"/>
      <name val="Arial"/>
      <family val="2"/>
    </font>
    <font>
      <u/>
      <sz val="11"/>
      <color theme="10"/>
      <name val="Calibri"/>
      <family val="2"/>
      <scheme val="minor"/>
    </font>
    <font>
      <i/>
      <sz val="8"/>
      <name val="Arial"/>
      <family val="2"/>
    </font>
    <font>
      <sz val="7"/>
      <color rgb="FF000000"/>
      <name val="Times New Roman"/>
      <family val="1"/>
    </font>
    <font>
      <sz val="7"/>
      <color rgb="FF000000"/>
      <name val="Arial"/>
      <family val="2"/>
      <charset val="1"/>
    </font>
    <font>
      <sz val="11"/>
      <color rgb="FF000000"/>
      <name val="Arial"/>
      <family val="2"/>
    </font>
    <font>
      <b/>
      <sz val="10"/>
      <color rgb="FFFF0000"/>
      <name val="Arial"/>
      <family val="2"/>
    </font>
    <font>
      <b/>
      <vertAlign val="superscript"/>
      <sz val="10"/>
      <color theme="1"/>
      <name val="Arial"/>
      <family val="2"/>
    </font>
    <font>
      <i/>
      <sz val="7"/>
      <color rgb="FF000000"/>
      <name val="Arial"/>
      <family val="2"/>
    </font>
    <font>
      <b/>
      <sz val="8"/>
      <color rgb="FFFF0000"/>
      <name val="Arial"/>
      <family val="2"/>
    </font>
    <font>
      <sz val="7"/>
      <name val="Times New Roman"/>
      <family val="1"/>
    </font>
    <font>
      <vertAlign val="superscript"/>
      <sz val="8"/>
      <color theme="1"/>
      <name val="Arial"/>
      <family val="2"/>
    </font>
    <font>
      <b/>
      <i/>
      <sz val="8"/>
      <name val="Arial"/>
      <family val="2"/>
    </font>
    <font>
      <b/>
      <vertAlign val="superscript"/>
      <sz val="10"/>
      <color rgb="FF000000"/>
      <name val="Arial"/>
      <family val="2"/>
    </font>
  </fonts>
  <fills count="7">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FFFFFF"/>
        <bgColor indexed="64"/>
      </patternFill>
    </fill>
    <fill>
      <patternFill patternType="solid">
        <fgColor theme="0" tint="-0.249977111117893"/>
        <bgColor indexed="64"/>
      </patternFill>
    </fill>
    <fill>
      <patternFill patternType="solid">
        <fgColor theme="0" tint="-0.14999847407452621"/>
        <bgColor indexed="64"/>
      </patternFill>
    </fill>
  </fills>
  <borders count="10">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7">
    <xf numFmtId="0" fontId="0" fillId="0" borderId="0"/>
    <xf numFmtId="0" fontId="17" fillId="0" borderId="0"/>
    <xf numFmtId="9" fontId="24" fillId="0" borderId="0" applyFont="0" applyFill="0" applyBorder="0" applyAlignment="0" applyProtection="0"/>
    <xf numFmtId="0" fontId="24" fillId="0" borderId="0"/>
    <xf numFmtId="0" fontId="24" fillId="0" borderId="0"/>
    <xf numFmtId="0" fontId="17" fillId="0" borderId="0"/>
    <xf numFmtId="0" fontId="24" fillId="0" borderId="0"/>
    <xf numFmtId="0" fontId="17" fillId="0" borderId="0"/>
    <xf numFmtId="0" fontId="17" fillId="0" borderId="0"/>
    <xf numFmtId="0" fontId="17" fillId="0" borderId="0"/>
    <xf numFmtId="0" fontId="24" fillId="0" borderId="0"/>
    <xf numFmtId="0" fontId="24" fillId="0" borderId="0"/>
    <xf numFmtId="0" fontId="17" fillId="0" borderId="0"/>
    <xf numFmtId="0" fontId="17" fillId="0" borderId="0"/>
    <xf numFmtId="0" fontId="17" fillId="0" borderId="0"/>
    <xf numFmtId="0" fontId="17" fillId="0" borderId="0"/>
    <xf numFmtId="0" fontId="17"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166" fontId="27" fillId="0" borderId="0">
      <alignment horizontal="left" vertical="center"/>
    </xf>
    <xf numFmtId="0" fontId="28" fillId="0" borderId="0"/>
    <xf numFmtId="166" fontId="29" fillId="0" borderId="0">
      <alignment horizontal="left" vertical="center"/>
    </xf>
    <xf numFmtId="43" fontId="31" fillId="0" borderId="0" applyFont="0" applyFill="0" applyBorder="0" applyAlignment="0" applyProtection="0"/>
    <xf numFmtId="43" fontId="24" fillId="0" borderId="0" applyFont="0" applyFill="0" applyBorder="0" applyAlignment="0" applyProtection="0"/>
    <xf numFmtId="0" fontId="3" fillId="0" borderId="0"/>
    <xf numFmtId="0" fontId="37" fillId="0" borderId="0"/>
    <xf numFmtId="0" fontId="24" fillId="0" borderId="0"/>
    <xf numFmtId="0" fontId="39" fillId="0" borderId="0" applyNumberFormat="0" applyFill="0" applyBorder="0" applyAlignment="0" applyProtection="0"/>
    <xf numFmtId="0" fontId="1" fillId="0" borderId="0"/>
    <xf numFmtId="0" fontId="1" fillId="0" borderId="0"/>
  </cellStyleXfs>
  <cellXfs count="343">
    <xf numFmtId="0" fontId="0" fillId="0" borderId="0" xfId="0"/>
    <xf numFmtId="0" fontId="7" fillId="0" borderId="0" xfId="0" applyFont="1" applyAlignment="1">
      <alignment horizontal="justify"/>
    </xf>
    <xf numFmtId="0" fontId="8" fillId="0" borderId="0" xfId="0" applyFont="1" applyAlignment="1">
      <alignment wrapText="1"/>
    </xf>
    <xf numFmtId="0" fontId="11" fillId="0" borderId="0" xfId="0" applyFont="1" applyAlignment="1">
      <alignment wrapText="1"/>
    </xf>
    <xf numFmtId="0" fontId="10" fillId="0" borderId="0" xfId="0" applyFont="1"/>
    <xf numFmtId="0" fontId="10" fillId="0" borderId="0" xfId="0" applyFont="1" applyAlignment="1">
      <alignment horizontal="right"/>
    </xf>
    <xf numFmtId="0" fontId="10" fillId="0" borderId="0" xfId="0" applyFont="1" applyAlignment="1">
      <alignment vertical="top" wrapText="1"/>
    </xf>
    <xf numFmtId="0" fontId="10" fillId="0" borderId="0" xfId="0" applyFont="1" applyAlignment="1">
      <alignment wrapText="1"/>
    </xf>
    <xf numFmtId="0" fontId="10" fillId="0" borderId="0" xfId="0" applyFont="1" applyAlignment="1">
      <alignment horizontal="right" wrapText="1"/>
    </xf>
    <xf numFmtId="0" fontId="10" fillId="0" borderId="0" xfId="0" applyFont="1" applyAlignment="1">
      <alignment horizontal="right" vertical="top" wrapText="1"/>
    </xf>
    <xf numFmtId="0" fontId="16" fillId="0" borderId="0" xfId="0" applyFont="1"/>
    <xf numFmtId="0" fontId="12" fillId="0" borderId="0" xfId="0" applyFont="1"/>
    <xf numFmtId="0" fontId="22" fillId="0" borderId="0" xfId="0" applyFont="1"/>
    <xf numFmtId="0" fontId="22" fillId="0" borderId="0" xfId="0" applyFont="1" applyAlignment="1">
      <alignment horizontal="right"/>
    </xf>
    <xf numFmtId="164" fontId="22" fillId="0" borderId="0" xfId="0" applyNumberFormat="1" applyFont="1" applyAlignment="1">
      <alignment horizontal="right"/>
    </xf>
    <xf numFmtId="164" fontId="23" fillId="0" borderId="0" xfId="0" applyNumberFormat="1" applyFont="1" applyAlignment="1">
      <alignment horizontal="right"/>
    </xf>
    <xf numFmtId="0" fontId="0" fillId="0" borderId="0" xfId="0" applyAlignment="1">
      <alignment horizontal="left" wrapText="1"/>
    </xf>
    <xf numFmtId="0" fontId="23" fillId="0" borderId="0" xfId="0" applyFont="1"/>
    <xf numFmtId="0" fontId="14" fillId="0" borderId="2" xfId="0" applyFont="1" applyBorder="1" applyAlignment="1">
      <alignment horizontal="center"/>
    </xf>
    <xf numFmtId="0" fontId="17" fillId="0" borderId="0" xfId="0" applyFont="1" applyAlignment="1">
      <alignment horizontal="right" wrapText="1"/>
    </xf>
    <xf numFmtId="0" fontId="25" fillId="0" borderId="2" xfId="0" applyFont="1" applyBorder="1" applyAlignment="1">
      <alignment horizontal="center"/>
    </xf>
    <xf numFmtId="8" fontId="10" fillId="0" borderId="0" xfId="0" applyNumberFormat="1" applyFont="1" applyAlignment="1">
      <alignment horizontal="right" vertical="top" wrapText="1"/>
    </xf>
    <xf numFmtId="0" fontId="10" fillId="0" borderId="0" xfId="0" applyFont="1" applyAlignment="1">
      <alignment horizontal="left" vertical="top" wrapText="1" indent="1"/>
    </xf>
    <xf numFmtId="0" fontId="11" fillId="0" borderId="0" xfId="0" applyFont="1" applyAlignment="1">
      <alignment horizontal="left" vertical="top" wrapText="1" indent="1"/>
    </xf>
    <xf numFmtId="0" fontId="11" fillId="0" borderId="0" xfId="0" applyFont="1" applyAlignment="1">
      <alignment vertical="top" wrapText="1"/>
    </xf>
    <xf numFmtId="0" fontId="8" fillId="0" borderId="0" xfId="0" applyFont="1" applyAlignment="1">
      <alignment vertical="top" wrapText="1"/>
    </xf>
    <xf numFmtId="0" fontId="26" fillId="0" borderId="0" xfId="0" applyFont="1"/>
    <xf numFmtId="0" fontId="22" fillId="0" borderId="0" xfId="0" applyFont="1" applyAlignment="1">
      <alignment horizontal="right" wrapText="1"/>
    </xf>
    <xf numFmtId="0" fontId="10" fillId="5" borderId="0" xfId="0" applyFont="1" applyFill="1" applyAlignment="1">
      <alignment horizontal="right" vertical="top" wrapText="1"/>
    </xf>
    <xf numFmtId="0" fontId="10" fillId="5" borderId="0" xfId="0" applyFont="1" applyFill="1" applyAlignment="1">
      <alignment horizontal="right" wrapText="1"/>
    </xf>
    <xf numFmtId="2" fontId="10" fillId="5" borderId="0" xfId="0" applyNumberFormat="1" applyFont="1" applyFill="1" applyAlignment="1">
      <alignment horizontal="right" wrapText="1"/>
    </xf>
    <xf numFmtId="0" fontId="10" fillId="5" borderId="0" xfId="0" applyFont="1" applyFill="1" applyAlignment="1">
      <alignment horizontal="right"/>
    </xf>
    <xf numFmtId="0" fontId="17" fillId="5" borderId="0" xfId="0" applyFont="1" applyFill="1" applyAlignment="1">
      <alignment horizontal="right" wrapText="1"/>
    </xf>
    <xf numFmtId="0" fontId="10" fillId="0" borderId="0" xfId="0" applyFont="1" applyAlignment="1">
      <alignment horizontal="left" wrapText="1" indent="1"/>
    </xf>
    <xf numFmtId="0" fontId="10" fillId="3" borderId="0" xfId="0" applyFont="1" applyFill="1" applyAlignment="1">
      <alignment horizontal="right" vertical="top" wrapText="1"/>
    </xf>
    <xf numFmtId="0" fontId="10" fillId="0" borderId="0" xfId="0" applyFont="1" applyAlignment="1">
      <alignment horizontal="left" vertical="top" wrapText="1"/>
    </xf>
    <xf numFmtId="0" fontId="10" fillId="0" borderId="0" xfId="0" applyFont="1" applyAlignment="1">
      <alignment horizontal="center" vertical="top" wrapText="1"/>
    </xf>
    <xf numFmtId="0" fontId="0" fillId="0" borderId="0" xfId="0" applyAlignment="1">
      <alignment horizontal="left" vertical="top"/>
    </xf>
    <xf numFmtId="0" fontId="14" fillId="0" borderId="0" xfId="0" applyFont="1" applyAlignment="1">
      <alignment horizontal="center"/>
    </xf>
    <xf numFmtId="164" fontId="32" fillId="0" borderId="0" xfId="0" applyNumberFormat="1" applyFont="1" applyAlignment="1">
      <alignment horizontal="right"/>
    </xf>
    <xf numFmtId="164" fontId="26" fillId="0" borderId="0" xfId="0" applyNumberFormat="1" applyFont="1" applyAlignment="1">
      <alignment horizontal="right"/>
    </xf>
    <xf numFmtId="0" fontId="17" fillId="0" borderId="0" xfId="0" applyFont="1" applyAlignment="1">
      <alignment vertical="top" wrapText="1"/>
    </xf>
    <xf numFmtId="0" fontId="0" fillId="0" borderId="0" xfId="0" applyAlignment="1">
      <alignment horizontal="right"/>
    </xf>
    <xf numFmtId="165" fontId="0" fillId="0" borderId="0" xfId="0" applyNumberFormat="1"/>
    <xf numFmtId="168" fontId="0" fillId="0" borderId="0" xfId="29" applyNumberFormat="1" applyFont="1"/>
    <xf numFmtId="0" fontId="35" fillId="0" borderId="0" xfId="0" applyFont="1"/>
    <xf numFmtId="169" fontId="32" fillId="0" borderId="0" xfId="0" applyNumberFormat="1" applyFont="1"/>
    <xf numFmtId="0" fontId="32" fillId="0" borderId="0" xfId="0" applyFont="1"/>
    <xf numFmtId="166" fontId="0" fillId="0" borderId="0" xfId="29" applyNumberFormat="1" applyFont="1"/>
    <xf numFmtId="171" fontId="0" fillId="0" borderId="0" xfId="0" applyNumberFormat="1"/>
    <xf numFmtId="0" fontId="17" fillId="0" borderId="0" xfId="0" applyFont="1" applyAlignment="1">
      <alignment horizontal="left" wrapText="1" indent="1"/>
    </xf>
    <xf numFmtId="0" fontId="22" fillId="3" borderId="0" xfId="0" applyFont="1" applyFill="1" applyAlignment="1">
      <alignment horizontal="right"/>
    </xf>
    <xf numFmtId="0" fontId="22" fillId="3" borderId="0" xfId="0" applyFont="1" applyFill="1"/>
    <xf numFmtId="0" fontId="10"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0" fillId="0" borderId="0" xfId="0" applyFont="1" applyAlignment="1">
      <alignment horizontal="left" wrapText="1"/>
    </xf>
    <xf numFmtId="0" fontId="8" fillId="0" borderId="0" xfId="0" applyFont="1" applyAlignment="1">
      <alignment horizontal="left" vertical="top" wrapText="1"/>
    </xf>
    <xf numFmtId="0" fontId="8" fillId="0" borderId="0" xfId="0" applyFont="1" applyAlignment="1">
      <alignment horizontal="left" vertical="top" wrapText="1" indent="1"/>
    </xf>
    <xf numFmtId="0" fontId="17" fillId="0" borderId="0" xfId="0" applyFont="1" applyAlignment="1">
      <alignment horizontal="right" vertical="top" wrapText="1"/>
    </xf>
    <xf numFmtId="0" fontId="17" fillId="5" borderId="0" xfId="0" applyFont="1" applyFill="1" applyAlignment="1">
      <alignment horizontal="right" vertical="top" wrapText="1"/>
    </xf>
    <xf numFmtId="0" fontId="5" fillId="0" borderId="0" xfId="0" applyFont="1" applyAlignment="1">
      <alignment vertical="top" wrapText="1"/>
    </xf>
    <xf numFmtId="0" fontId="17" fillId="4" borderId="0" xfId="0" applyFont="1" applyFill="1" applyAlignment="1">
      <alignment horizontal="left" wrapText="1" indent="1"/>
    </xf>
    <xf numFmtId="0" fontId="25" fillId="0" borderId="0" xfId="0" applyFont="1" applyAlignment="1">
      <alignment vertical="center" wrapText="1"/>
    </xf>
    <xf numFmtId="0" fontId="22" fillId="3" borderId="0" xfId="0" applyFont="1" applyFill="1" applyAlignment="1">
      <alignment horizontal="right" wrapText="1"/>
    </xf>
    <xf numFmtId="0" fontId="26" fillId="0" borderId="0" xfId="0" applyFont="1" applyAlignment="1">
      <alignment horizontal="right"/>
    </xf>
    <xf numFmtId="165" fontId="22" fillId="0" borderId="0" xfId="29" applyNumberFormat="1" applyFont="1" applyAlignment="1">
      <alignment horizontal="right"/>
    </xf>
    <xf numFmtId="165" fontId="23" fillId="0" borderId="1" xfId="29" applyNumberFormat="1" applyFont="1" applyBorder="1" applyAlignment="1">
      <alignment horizontal="right"/>
    </xf>
    <xf numFmtId="165" fontId="22" fillId="0" borderId="0" xfId="0" applyNumberFormat="1" applyFont="1" applyAlignment="1">
      <alignment horizontal="right"/>
    </xf>
    <xf numFmtId="165" fontId="23" fillId="0" borderId="0" xfId="0" applyNumberFormat="1" applyFont="1" applyAlignment="1">
      <alignment horizontal="right"/>
    </xf>
    <xf numFmtId="165" fontId="22" fillId="0" borderId="0" xfId="0" applyNumberFormat="1" applyFont="1" applyAlignment="1">
      <alignment horizontal="right" wrapText="1"/>
    </xf>
    <xf numFmtId="165" fontId="26" fillId="0" borderId="0" xfId="0" applyNumberFormat="1" applyFont="1" applyAlignment="1">
      <alignment horizontal="right"/>
    </xf>
    <xf numFmtId="0" fontId="8" fillId="0" borderId="0" xfId="0" applyFont="1" applyAlignment="1">
      <alignment horizontal="right" vertical="top" wrapText="1"/>
    </xf>
    <xf numFmtId="2" fontId="10" fillId="0" borderId="0" xfId="0" applyNumberFormat="1" applyFont="1" applyAlignment="1">
      <alignment horizontal="right" wrapText="1"/>
    </xf>
    <xf numFmtId="0" fontId="8" fillId="0" borderId="0" xfId="0" applyFont="1" applyAlignment="1">
      <alignment horizontal="right" wrapText="1"/>
    </xf>
    <xf numFmtId="0" fontId="10" fillId="0" borderId="0" xfId="0" applyFont="1" applyAlignment="1">
      <alignment horizontal="center" wrapText="1"/>
    </xf>
    <xf numFmtId="0" fontId="4" fillId="0" borderId="0" xfId="0" applyFont="1" applyAlignment="1">
      <alignment horizontal="left" vertical="top"/>
    </xf>
    <xf numFmtId="168" fontId="10" fillId="0" borderId="0" xfId="29" applyNumberFormat="1" applyFont="1" applyFill="1" applyBorder="1" applyAlignment="1">
      <alignment horizontal="right" vertical="top" wrapText="1"/>
    </xf>
    <xf numFmtId="0" fontId="5" fillId="0" borderId="0" xfId="0" applyFont="1" applyAlignment="1">
      <alignment vertical="top"/>
    </xf>
    <xf numFmtId="0" fontId="10" fillId="0" borderId="3" xfId="0" applyFont="1" applyBorder="1" applyAlignment="1">
      <alignment horizontal="right" vertical="top" wrapText="1"/>
    </xf>
    <xf numFmtId="0" fontId="8" fillId="0" borderId="3" xfId="0" applyFont="1" applyBorder="1" applyAlignment="1">
      <alignment horizontal="right" vertical="top" wrapText="1"/>
    </xf>
    <xf numFmtId="0" fontId="26" fillId="0" borderId="0" xfId="0" applyFont="1" applyAlignment="1">
      <alignment horizontal="right" wrapText="1"/>
    </xf>
    <xf numFmtId="0" fontId="5" fillId="0" borderId="0" xfId="0" applyFont="1"/>
    <xf numFmtId="0" fontId="10" fillId="6" borderId="0" xfId="0" applyFont="1" applyFill="1" applyAlignment="1">
      <alignment horizontal="right" wrapText="1"/>
    </xf>
    <xf numFmtId="0" fontId="38" fillId="0" borderId="0" xfId="0" applyFont="1" applyAlignment="1">
      <alignment vertical="top"/>
    </xf>
    <xf numFmtId="0" fontId="40" fillId="0" borderId="0" xfId="0" applyFont="1" applyAlignment="1">
      <alignment horizontal="left" wrapText="1" indent="1"/>
    </xf>
    <xf numFmtId="0" fontId="2" fillId="0" borderId="0" xfId="0" applyFont="1"/>
    <xf numFmtId="0" fontId="4" fillId="0" borderId="0" xfId="0" applyFont="1" applyAlignment="1">
      <alignment horizontal="justify" vertical="center"/>
    </xf>
    <xf numFmtId="0" fontId="22" fillId="0" borderId="0" xfId="0" applyFont="1" applyAlignment="1">
      <alignment horizontal="right" vertical="center" wrapText="1"/>
    </xf>
    <xf numFmtId="0" fontId="2" fillId="0" borderId="0" xfId="0" applyFont="1" applyAlignment="1">
      <alignment horizontal="center"/>
    </xf>
    <xf numFmtId="0" fontId="2" fillId="0" borderId="2" xfId="0" applyFont="1" applyBorder="1" applyAlignment="1">
      <alignment horizontal="center"/>
    </xf>
    <xf numFmtId="0" fontId="10" fillId="0" borderId="0" xfId="0" applyFont="1" applyAlignment="1">
      <alignment horizontal="right" vertical="center" wrapText="1"/>
    </xf>
    <xf numFmtId="0" fontId="11" fillId="0" borderId="0" xfId="0" applyFont="1" applyAlignment="1">
      <alignment horizontal="right" vertical="center" wrapText="1"/>
    </xf>
    <xf numFmtId="4" fontId="10" fillId="0" borderId="0" xfId="0" applyNumberFormat="1" applyFont="1" applyAlignment="1">
      <alignment horizontal="right" vertical="center" wrapText="1"/>
    </xf>
    <xf numFmtId="4" fontId="11" fillId="0" borderId="0" xfId="0" applyNumberFormat="1" applyFont="1" applyAlignment="1">
      <alignment horizontal="right" vertical="center" wrapText="1"/>
    </xf>
    <xf numFmtId="165" fontId="10" fillId="0" borderId="0" xfId="0" applyNumberFormat="1" applyFont="1" applyAlignment="1">
      <alignment horizontal="right" wrapText="1"/>
    </xf>
    <xf numFmtId="165" fontId="10" fillId="5" borderId="0" xfId="0" applyNumberFormat="1" applyFont="1" applyFill="1" applyAlignment="1">
      <alignment horizontal="right" wrapText="1"/>
    </xf>
    <xf numFmtId="4" fontId="10" fillId="5" borderId="0" xfId="0" applyNumberFormat="1" applyFont="1" applyFill="1" applyAlignment="1">
      <alignment horizontal="right" vertical="center" wrapText="1"/>
    </xf>
    <xf numFmtId="4" fontId="11" fillId="5" borderId="0" xfId="0" applyNumberFormat="1" applyFont="1" applyFill="1" applyAlignment="1">
      <alignment horizontal="right" vertical="center" wrapText="1"/>
    </xf>
    <xf numFmtId="0" fontId="10" fillId="5" borderId="0" xfId="0" applyFont="1" applyFill="1" applyAlignment="1">
      <alignment horizontal="right" vertical="center" wrapText="1"/>
    </xf>
    <xf numFmtId="0" fontId="11" fillId="5" borderId="0" xfId="0" applyFont="1" applyFill="1" applyAlignment="1">
      <alignment horizontal="right" vertical="center" wrapText="1"/>
    </xf>
    <xf numFmtId="172" fontId="10" fillId="0" borderId="0" xfId="29" applyNumberFormat="1" applyFont="1" applyFill="1" applyBorder="1" applyAlignment="1">
      <alignment horizontal="right" wrapText="1"/>
    </xf>
    <xf numFmtId="0" fontId="42" fillId="0" borderId="0" xfId="0" applyFont="1"/>
    <xf numFmtId="0" fontId="43" fillId="0" borderId="0" xfId="0" applyFont="1"/>
    <xf numFmtId="173" fontId="10" fillId="0" borderId="0" xfId="29" applyNumberFormat="1" applyFont="1" applyAlignment="1">
      <alignment horizontal="right" wrapText="1"/>
    </xf>
    <xf numFmtId="173" fontId="22" fillId="3" borderId="0" xfId="0" applyNumberFormat="1" applyFont="1" applyFill="1" applyAlignment="1">
      <alignment horizontal="right"/>
    </xf>
    <xf numFmtId="173" fontId="8" fillId="0" borderId="0" xfId="29" applyNumberFormat="1" applyFont="1" applyAlignment="1">
      <alignment horizontal="right" wrapText="1"/>
    </xf>
    <xf numFmtId="173" fontId="8" fillId="0" borderId="0" xfId="29" applyNumberFormat="1" applyFont="1" applyFill="1" applyAlignment="1">
      <alignment horizontal="right" wrapText="1"/>
    </xf>
    <xf numFmtId="173" fontId="8" fillId="3" borderId="0" xfId="29" applyNumberFormat="1" applyFont="1" applyFill="1" applyAlignment="1">
      <alignment horizontal="right" wrapText="1"/>
    </xf>
    <xf numFmtId="173" fontId="8" fillId="0" borderId="0" xfId="29" applyNumberFormat="1" applyFont="1" applyFill="1" applyBorder="1" applyAlignment="1">
      <alignment horizontal="right" wrapText="1"/>
    </xf>
    <xf numFmtId="0" fontId="44" fillId="0" borderId="0" xfId="0" applyFont="1"/>
    <xf numFmtId="0" fontId="0" fillId="2" borderId="0" xfId="0" applyFill="1"/>
    <xf numFmtId="0" fontId="0" fillId="2" borderId="0" xfId="0" applyFill="1" applyAlignment="1">
      <alignment horizontal="right"/>
    </xf>
    <xf numFmtId="0" fontId="2" fillId="2" borderId="0" xfId="0" applyFont="1" applyFill="1" applyAlignment="1">
      <alignment horizontal="right"/>
    </xf>
    <xf numFmtId="0" fontId="26" fillId="2" borderId="0" xfId="0" applyFont="1" applyFill="1" applyAlignment="1">
      <alignment horizontal="center" wrapText="1"/>
    </xf>
    <xf numFmtId="0" fontId="26" fillId="2" borderId="0" xfId="0" applyFont="1" applyFill="1" applyAlignment="1">
      <alignment horizontal="right"/>
    </xf>
    <xf numFmtId="0" fontId="26" fillId="3" borderId="0" xfId="0" applyFont="1" applyFill="1" applyAlignment="1">
      <alignment horizontal="right"/>
    </xf>
    <xf numFmtId="0" fontId="2" fillId="2" borderId="0" xfId="0" applyFont="1" applyFill="1"/>
    <xf numFmtId="0" fontId="22" fillId="2" borderId="0" xfId="0" applyFont="1" applyFill="1"/>
    <xf numFmtId="0" fontId="26" fillId="2" borderId="0" xfId="0" applyFont="1" applyFill="1" applyAlignment="1">
      <alignment horizontal="right" wrapText="1"/>
    </xf>
    <xf numFmtId="0" fontId="26" fillId="3" borderId="0" xfId="0" applyFont="1" applyFill="1" applyAlignment="1">
      <alignment horizontal="right" wrapText="1"/>
    </xf>
    <xf numFmtId="0" fontId="8" fillId="2" borderId="0" xfId="0" applyFont="1" applyFill="1" applyAlignment="1">
      <alignment horizontal="left" vertical="top" wrapText="1"/>
    </xf>
    <xf numFmtId="0" fontId="22" fillId="2" borderId="0" xfId="0" applyFont="1" applyFill="1" applyAlignment="1">
      <alignment horizontal="center" wrapText="1"/>
    </xf>
    <xf numFmtId="0" fontId="22" fillId="2" borderId="0" xfId="0" applyFont="1" applyFill="1" applyAlignment="1">
      <alignment horizontal="right"/>
    </xf>
    <xf numFmtId="0" fontId="8" fillId="2" borderId="0" xfId="0" applyFont="1" applyFill="1" applyAlignment="1">
      <alignment vertical="top" wrapText="1"/>
    </xf>
    <xf numFmtId="0" fontId="11" fillId="2" borderId="0" xfId="0" applyFont="1" applyFill="1" applyAlignment="1">
      <alignment vertical="top" wrapText="1"/>
    </xf>
    <xf numFmtId="0" fontId="10" fillId="2" borderId="0" xfId="0" applyFont="1" applyFill="1" applyAlignment="1">
      <alignment vertical="top" wrapText="1"/>
    </xf>
    <xf numFmtId="164" fontId="22" fillId="2" borderId="0" xfId="0" applyNumberFormat="1" applyFont="1" applyFill="1" applyAlignment="1">
      <alignment horizontal="right"/>
    </xf>
    <xf numFmtId="164" fontId="17" fillId="3" borderId="0" xfId="0" applyNumberFormat="1" applyFont="1" applyFill="1" applyAlignment="1">
      <alignment horizontal="right"/>
    </xf>
    <xf numFmtId="164" fontId="17" fillId="2" borderId="0" xfId="0" applyNumberFormat="1" applyFont="1" applyFill="1" applyAlignment="1">
      <alignment horizontal="right"/>
    </xf>
    <xf numFmtId="0" fontId="10" fillId="2" borderId="0" xfId="0" applyFont="1" applyFill="1" applyAlignment="1">
      <alignment horizontal="left" vertical="center" wrapText="1"/>
    </xf>
    <xf numFmtId="164" fontId="22" fillId="3" borderId="0" xfId="0" applyNumberFormat="1" applyFont="1" applyFill="1" applyAlignment="1">
      <alignment horizontal="right"/>
    </xf>
    <xf numFmtId="0" fontId="17" fillId="2" borderId="0" xfId="0" applyFont="1" applyFill="1" applyAlignment="1">
      <alignment horizontal="left" vertical="center" wrapText="1"/>
    </xf>
    <xf numFmtId="165" fontId="22" fillId="2" borderId="0" xfId="0" applyNumberFormat="1" applyFont="1" applyFill="1" applyAlignment="1">
      <alignment horizontal="right"/>
    </xf>
    <xf numFmtId="165" fontId="22" fillId="3" borderId="0" xfId="0" applyNumberFormat="1" applyFont="1" applyFill="1" applyAlignment="1">
      <alignment horizontal="right"/>
    </xf>
    <xf numFmtId="164" fontId="2" fillId="2" borderId="0" xfId="0" applyNumberFormat="1" applyFont="1" applyFill="1"/>
    <xf numFmtId="164" fontId="23" fillId="2" borderId="1" xfId="0" applyNumberFormat="1" applyFont="1" applyFill="1" applyBorder="1" applyAlignment="1">
      <alignment horizontal="right"/>
    </xf>
    <xf numFmtId="164" fontId="23" fillId="3" borderId="1" xfId="0" applyNumberFormat="1" applyFont="1" applyFill="1" applyBorder="1" applyAlignment="1">
      <alignment horizontal="right"/>
    </xf>
    <xf numFmtId="170" fontId="22" fillId="2" borderId="0" xfId="0" applyNumberFormat="1" applyFont="1" applyFill="1" applyAlignment="1">
      <alignment horizontal="right"/>
    </xf>
    <xf numFmtId="170" fontId="22" fillId="3" borderId="0" xfId="0" applyNumberFormat="1" applyFont="1" applyFill="1" applyAlignment="1">
      <alignment horizontal="right"/>
    </xf>
    <xf numFmtId="0" fontId="17" fillId="2" borderId="0" xfId="0" applyFont="1" applyFill="1" applyAlignment="1">
      <alignment vertical="top" wrapText="1"/>
    </xf>
    <xf numFmtId="49" fontId="2" fillId="2" borderId="0" xfId="0" applyNumberFormat="1" applyFont="1" applyFill="1"/>
    <xf numFmtId="0" fontId="8" fillId="2" borderId="0" xfId="0" applyFont="1" applyFill="1" applyAlignment="1">
      <alignment horizontal="justify"/>
    </xf>
    <xf numFmtId="164" fontId="23" fillId="3" borderId="0" xfId="0" applyNumberFormat="1" applyFont="1" applyFill="1" applyAlignment="1">
      <alignment horizontal="right"/>
    </xf>
    <xf numFmtId="164" fontId="21" fillId="2" borderId="0" xfId="0" applyNumberFormat="1" applyFont="1" applyFill="1"/>
    <xf numFmtId="0" fontId="25" fillId="2" borderId="0" xfId="0" applyFont="1" applyFill="1" applyAlignment="1">
      <alignment vertical="top" wrapText="1"/>
    </xf>
    <xf numFmtId="164" fontId="23" fillId="2" borderId="0" xfId="0" applyNumberFormat="1" applyFont="1" applyFill="1" applyAlignment="1">
      <alignment horizontal="right"/>
    </xf>
    <xf numFmtId="0" fontId="10" fillId="2" borderId="0" xfId="0" applyFont="1" applyFill="1" applyAlignment="1">
      <alignment horizontal="right" wrapText="1"/>
    </xf>
    <xf numFmtId="164" fontId="33" fillId="2" borderId="0" xfId="0" applyNumberFormat="1" applyFont="1" applyFill="1" applyAlignment="1">
      <alignment horizontal="right"/>
    </xf>
    <xf numFmtId="164" fontId="33" fillId="3" borderId="0" xfId="0" applyNumberFormat="1" applyFont="1" applyFill="1" applyAlignment="1">
      <alignment horizontal="right"/>
    </xf>
    <xf numFmtId="0" fontId="10" fillId="2" borderId="0" xfId="0" applyFont="1" applyFill="1" applyAlignment="1">
      <alignment horizontal="center" wrapText="1"/>
    </xf>
    <xf numFmtId="0" fontId="40" fillId="2" borderId="0" xfId="0" applyFont="1" applyFill="1" applyAlignment="1">
      <alignment vertical="top" wrapText="1"/>
    </xf>
    <xf numFmtId="164" fontId="30" fillId="2" borderId="0" xfId="0" applyNumberFormat="1" applyFont="1" applyFill="1" applyAlignment="1">
      <alignment horizontal="right"/>
    </xf>
    <xf numFmtId="164" fontId="30" fillId="3" borderId="0" xfId="0" applyNumberFormat="1" applyFont="1" applyFill="1" applyAlignment="1">
      <alignment horizontal="right"/>
    </xf>
    <xf numFmtId="0" fontId="10" fillId="2" borderId="0" xfId="0" applyFont="1" applyFill="1" applyAlignment="1">
      <alignment vertical="center" wrapText="1"/>
    </xf>
    <xf numFmtId="0" fontId="17" fillId="2" borderId="0" xfId="0" applyFont="1" applyFill="1" applyAlignment="1">
      <alignment horizontal="left" vertical="top" wrapText="1"/>
    </xf>
    <xf numFmtId="0" fontId="40" fillId="2" borderId="0" xfId="0" applyFont="1" applyFill="1" applyAlignment="1">
      <alignment horizontal="left" vertical="top" wrapText="1"/>
    </xf>
    <xf numFmtId="0" fontId="17" fillId="2" borderId="0" xfId="0" applyFont="1" applyFill="1" applyAlignment="1">
      <alignment horizontal="left" vertical="top" wrapText="1" indent="1"/>
    </xf>
    <xf numFmtId="170" fontId="23" fillId="2" borderId="0" xfId="0" applyNumberFormat="1" applyFont="1" applyFill="1" applyAlignment="1">
      <alignment horizontal="right"/>
    </xf>
    <xf numFmtId="170" fontId="23" fillId="3" borderId="0" xfId="0" applyNumberFormat="1" applyFont="1" applyFill="1" applyAlignment="1">
      <alignment horizontal="right"/>
    </xf>
    <xf numFmtId="0" fontId="5" fillId="2" borderId="0" xfId="0" applyFont="1" applyFill="1" applyAlignment="1">
      <alignment vertical="top" wrapText="1"/>
    </xf>
    <xf numFmtId="0" fontId="5" fillId="2" borderId="0" xfId="0" applyFont="1" applyFill="1" applyAlignment="1">
      <alignment vertical="top"/>
    </xf>
    <xf numFmtId="0" fontId="4" fillId="2" borderId="0" xfId="0" applyFont="1" applyFill="1"/>
    <xf numFmtId="0" fontId="2" fillId="2" borderId="0" xfId="0" applyFont="1" applyFill="1" applyAlignment="1">
      <alignment horizontal="center" wrapText="1"/>
    </xf>
    <xf numFmtId="0" fontId="34" fillId="2" borderId="0" xfId="0" applyFont="1" applyFill="1" applyAlignment="1">
      <alignment horizontal="left"/>
    </xf>
    <xf numFmtId="0" fontId="5" fillId="2" borderId="0" xfId="0" applyFont="1" applyFill="1" applyAlignment="1">
      <alignment horizontal="left" vertical="center"/>
    </xf>
    <xf numFmtId="0" fontId="26" fillId="2" borderId="0" xfId="0" applyFont="1" applyFill="1" applyAlignment="1">
      <alignment horizontal="left"/>
    </xf>
    <xf numFmtId="174" fontId="0" fillId="0" borderId="0" xfId="0" applyNumberFormat="1"/>
    <xf numFmtId="168" fontId="30" fillId="0" borderId="0" xfId="29" applyNumberFormat="1" applyFont="1" applyFill="1" applyBorder="1" applyAlignment="1">
      <alignment horizontal="right" wrapText="1"/>
    </xf>
    <xf numFmtId="164" fontId="40" fillId="2" borderId="1" xfId="0" applyNumberFormat="1" applyFont="1" applyFill="1" applyBorder="1" applyAlignment="1">
      <alignment horizontal="right"/>
    </xf>
    <xf numFmtId="168" fontId="30" fillId="0" borderId="0" xfId="29" applyNumberFormat="1" applyFont="1" applyBorder="1" applyAlignment="1">
      <alignment horizontal="right" wrapText="1"/>
    </xf>
    <xf numFmtId="168" fontId="30" fillId="0" borderId="0" xfId="0" applyNumberFormat="1" applyFont="1" applyAlignment="1">
      <alignment horizontal="right" wrapText="1"/>
    </xf>
    <xf numFmtId="2" fontId="30" fillId="0" borderId="0" xfId="0" applyNumberFormat="1" applyFont="1" applyAlignment="1">
      <alignment horizontal="right" wrapText="1"/>
    </xf>
    <xf numFmtId="0" fontId="30" fillId="0" borderId="0" xfId="0" applyFont="1" applyAlignment="1">
      <alignment horizontal="right" wrapText="1"/>
    </xf>
    <xf numFmtId="168" fontId="22" fillId="0" borderId="0" xfId="29" applyNumberFormat="1" applyFont="1" applyFill="1" applyAlignment="1">
      <alignment horizontal="right" wrapText="1"/>
    </xf>
    <xf numFmtId="168" fontId="22" fillId="3" borderId="0" xfId="29" applyNumberFormat="1" applyFont="1" applyFill="1" applyAlignment="1">
      <alignment horizontal="right" wrapText="1"/>
    </xf>
    <xf numFmtId="168" fontId="22" fillId="0" borderId="0" xfId="29" applyNumberFormat="1" applyFont="1" applyFill="1" applyBorder="1" applyAlignment="1">
      <alignment horizontal="right" wrapText="1"/>
    </xf>
    <xf numFmtId="168" fontId="26" fillId="0" borderId="0" xfId="29" applyNumberFormat="1" applyFont="1" applyFill="1" applyAlignment="1">
      <alignment horizontal="right" wrapText="1"/>
    </xf>
    <xf numFmtId="168" fontId="26" fillId="0" borderId="0" xfId="29" applyNumberFormat="1" applyFont="1" applyAlignment="1">
      <alignment horizontal="right" wrapText="1"/>
    </xf>
    <xf numFmtId="168" fontId="26" fillId="3" borderId="0" xfId="29" applyNumberFormat="1" applyFont="1" applyFill="1" applyAlignment="1">
      <alignment horizontal="right" wrapText="1"/>
    </xf>
    <xf numFmtId="168" fontId="26" fillId="0" borderId="0" xfId="29" applyNumberFormat="1" applyFont="1" applyFill="1" applyBorder="1" applyAlignment="1">
      <alignment horizontal="right" wrapText="1"/>
    </xf>
    <xf numFmtId="0" fontId="22" fillId="0" borderId="0" xfId="0" applyFont="1" applyAlignment="1">
      <alignment horizontal="left" wrapText="1" indent="1"/>
    </xf>
    <xf numFmtId="4" fontId="22" fillId="0" borderId="0" xfId="0" applyNumberFormat="1" applyFont="1" applyAlignment="1">
      <alignment horizontal="right" vertical="center" wrapText="1"/>
    </xf>
    <xf numFmtId="2" fontId="22" fillId="0" borderId="0" xfId="0" applyNumberFormat="1" applyFont="1" applyAlignment="1">
      <alignment horizontal="right" vertical="center" wrapText="1"/>
    </xf>
    <xf numFmtId="4" fontId="22" fillId="5" borderId="0" xfId="0" applyNumberFormat="1" applyFont="1" applyFill="1" applyAlignment="1">
      <alignment horizontal="right" vertical="center" wrapText="1"/>
    </xf>
    <xf numFmtId="2" fontId="10" fillId="0" borderId="0" xfId="0" applyNumberFormat="1" applyFont="1" applyAlignment="1">
      <alignment horizontal="right" vertical="center" wrapText="1"/>
    </xf>
    <xf numFmtId="4" fontId="26" fillId="0" borderId="0" xfId="0" applyNumberFormat="1" applyFont="1" applyAlignment="1">
      <alignment horizontal="right" vertical="center" wrapText="1"/>
    </xf>
    <xf numFmtId="0" fontId="26" fillId="0" borderId="0" xfId="0" applyFont="1" applyAlignment="1">
      <alignment horizontal="right" vertical="center" wrapText="1"/>
    </xf>
    <xf numFmtId="4" fontId="26" fillId="5" borderId="0" xfId="0" applyNumberFormat="1" applyFont="1" applyFill="1" applyAlignment="1">
      <alignment horizontal="right" vertical="center" wrapText="1"/>
    </xf>
    <xf numFmtId="165" fontId="23" fillId="0" borderId="1" xfId="29" applyNumberFormat="1" applyFont="1" applyFill="1" applyBorder="1" applyAlignment="1">
      <alignment horizontal="right"/>
    </xf>
    <xf numFmtId="0" fontId="5" fillId="0" borderId="0" xfId="0" applyFont="1" applyAlignment="1">
      <alignment horizontal="left" vertical="top" wrapText="1"/>
    </xf>
    <xf numFmtId="0" fontId="17" fillId="2" borderId="0" xfId="0" quotePrefix="1" applyFont="1" applyFill="1" applyAlignment="1">
      <alignment horizontal="right" wrapText="1"/>
    </xf>
    <xf numFmtId="165" fontId="17" fillId="2" borderId="0" xfId="0" quotePrefix="1" applyNumberFormat="1" applyFont="1" applyFill="1" applyAlignment="1">
      <alignment horizontal="right" wrapText="1"/>
    </xf>
    <xf numFmtId="164" fontId="40" fillId="3" borderId="1" xfId="0" applyNumberFormat="1" applyFont="1" applyFill="1" applyBorder="1" applyAlignment="1">
      <alignment horizontal="right"/>
    </xf>
    <xf numFmtId="0" fontId="4" fillId="0" borderId="0" xfId="0" applyFont="1" applyAlignment="1">
      <alignment vertical="center" wrapText="1"/>
    </xf>
    <xf numFmtId="2" fontId="10" fillId="5" borderId="0" xfId="0" applyNumberFormat="1" applyFont="1" applyFill="1" applyAlignment="1">
      <alignment horizontal="right" vertical="center" wrapText="1"/>
    </xf>
    <xf numFmtId="165" fontId="17" fillId="0" borderId="0" xfId="29" applyNumberFormat="1" applyFont="1" applyAlignment="1">
      <alignment horizontal="right"/>
    </xf>
    <xf numFmtId="165" fontId="40" fillId="0" borderId="1" xfId="29" applyNumberFormat="1" applyFont="1" applyBorder="1" applyAlignment="1">
      <alignment horizontal="right"/>
    </xf>
    <xf numFmtId="168" fontId="25" fillId="0" borderId="0" xfId="29" applyNumberFormat="1" applyFont="1" applyAlignment="1">
      <alignment horizontal="right"/>
    </xf>
    <xf numFmtId="168" fontId="17" fillId="0" borderId="0" xfId="29" applyNumberFormat="1" applyFont="1" applyAlignment="1">
      <alignment horizontal="right"/>
    </xf>
    <xf numFmtId="168" fontId="25" fillId="0" borderId="1" xfId="29" applyNumberFormat="1" applyFont="1" applyBorder="1" applyAlignment="1">
      <alignment horizontal="right"/>
    </xf>
    <xf numFmtId="165" fontId="17" fillId="2" borderId="0" xfId="0" applyNumberFormat="1" applyFont="1" applyFill="1" applyAlignment="1">
      <alignment horizontal="right"/>
    </xf>
    <xf numFmtId="165" fontId="17" fillId="3" borderId="0" xfId="0" applyNumberFormat="1" applyFont="1" applyFill="1" applyAlignment="1">
      <alignment horizontal="right"/>
    </xf>
    <xf numFmtId="164" fontId="17" fillId="3" borderId="0" xfId="29" applyNumberFormat="1" applyFont="1" applyFill="1" applyAlignment="1">
      <alignment horizontal="right"/>
    </xf>
    <xf numFmtId="164" fontId="17" fillId="2" borderId="0" xfId="29" applyNumberFormat="1" applyFont="1" applyFill="1" applyAlignment="1">
      <alignment horizontal="right"/>
    </xf>
    <xf numFmtId="164" fontId="17" fillId="2" borderId="0" xfId="0" applyNumberFormat="1" applyFont="1" applyFill="1" applyAlignment="1">
      <alignment horizontal="right" vertical="center"/>
    </xf>
    <xf numFmtId="164" fontId="17" fillId="3" borderId="0" xfId="0" applyNumberFormat="1" applyFont="1" applyFill="1" applyAlignment="1">
      <alignment horizontal="right" vertical="center"/>
    </xf>
    <xf numFmtId="165" fontId="17" fillId="2" borderId="0" xfId="0" applyNumberFormat="1" applyFont="1" applyFill="1" applyAlignment="1">
      <alignment horizontal="right" vertical="center"/>
    </xf>
    <xf numFmtId="164" fontId="17" fillId="2" borderId="0" xfId="29" applyNumberFormat="1" applyFont="1" applyFill="1" applyBorder="1" applyAlignment="1">
      <alignment horizontal="right" vertical="center"/>
    </xf>
    <xf numFmtId="164" fontId="50" fillId="2" borderId="1" xfId="0" applyNumberFormat="1" applyFont="1" applyFill="1" applyBorder="1" applyAlignment="1">
      <alignment horizontal="right"/>
    </xf>
    <xf numFmtId="164" fontId="50" fillId="3" borderId="1" xfId="0" applyNumberFormat="1" applyFont="1" applyFill="1" applyBorder="1" applyAlignment="1">
      <alignment horizontal="right"/>
    </xf>
    <xf numFmtId="164" fontId="22" fillId="0" borderId="0" xfId="0" applyNumberFormat="1" applyFont="1"/>
    <xf numFmtId="0" fontId="4" fillId="0" borderId="0" xfId="0" applyFont="1" applyAlignment="1">
      <alignment horizontal="left" vertical="center"/>
    </xf>
    <xf numFmtId="3" fontId="22" fillId="0" borderId="0" xfId="0" applyNumberFormat="1" applyFont="1"/>
    <xf numFmtId="165" fontId="22" fillId="0" borderId="0" xfId="29" applyNumberFormat="1" applyFont="1" applyFill="1" applyAlignment="1">
      <alignment horizontal="right"/>
    </xf>
    <xf numFmtId="165" fontId="22" fillId="6" borderId="0" xfId="29" applyNumberFormat="1" applyFont="1" applyFill="1" applyAlignment="1">
      <alignment horizontal="right"/>
    </xf>
    <xf numFmtId="165" fontId="23" fillId="0" borderId="0" xfId="29" applyNumberFormat="1" applyFont="1" applyFill="1" applyAlignment="1">
      <alignment horizontal="right"/>
    </xf>
    <xf numFmtId="165" fontId="23" fillId="6" borderId="0" xfId="29" applyNumberFormat="1" applyFont="1" applyFill="1" applyAlignment="1">
      <alignment horizontal="right"/>
    </xf>
    <xf numFmtId="165" fontId="17" fillId="0" borderId="0" xfId="29" applyNumberFormat="1" applyFont="1" applyFill="1" applyAlignment="1">
      <alignment horizontal="right"/>
    </xf>
    <xf numFmtId="165" fontId="17" fillId="6" borderId="0" xfId="29" applyNumberFormat="1" applyFont="1" applyFill="1" applyAlignment="1">
      <alignment horizontal="right"/>
    </xf>
    <xf numFmtId="165" fontId="22" fillId="2" borderId="0" xfId="29" applyNumberFormat="1" applyFont="1" applyFill="1" applyAlignment="1">
      <alignment horizontal="right"/>
    </xf>
    <xf numFmtId="165" fontId="40" fillId="0" borderId="0" xfId="29" applyNumberFormat="1" applyFont="1" applyFill="1" applyAlignment="1">
      <alignment horizontal="right"/>
    </xf>
    <xf numFmtId="165" fontId="40" fillId="6" borderId="0" xfId="29" applyNumberFormat="1" applyFont="1" applyFill="1" applyAlignment="1">
      <alignment horizontal="right"/>
    </xf>
    <xf numFmtId="165" fontId="23" fillId="2" borderId="0" xfId="29" applyNumberFormat="1" applyFont="1" applyFill="1" applyAlignment="1">
      <alignment horizontal="right"/>
    </xf>
    <xf numFmtId="165" fontId="40" fillId="3" borderId="0" xfId="29" applyNumberFormat="1" applyFont="1" applyFill="1" applyAlignment="1">
      <alignment horizontal="right"/>
    </xf>
    <xf numFmtId="165" fontId="30" fillId="0" borderId="0" xfId="29" applyNumberFormat="1" applyFont="1" applyFill="1" applyAlignment="1">
      <alignment horizontal="right"/>
    </xf>
    <xf numFmtId="165" fontId="32" fillId="0" borderId="0" xfId="29" applyNumberFormat="1" applyFont="1" applyFill="1" applyAlignment="1">
      <alignment horizontal="right"/>
    </xf>
    <xf numFmtId="165" fontId="25" fillId="0" borderId="0" xfId="29" applyNumberFormat="1" applyFont="1" applyFill="1" applyAlignment="1">
      <alignment horizontal="right"/>
    </xf>
    <xf numFmtId="165" fontId="47" fillId="0" borderId="0" xfId="29" applyNumberFormat="1" applyFont="1" applyFill="1" applyAlignment="1">
      <alignment horizontal="right"/>
    </xf>
    <xf numFmtId="165" fontId="17" fillId="0" borderId="0" xfId="29" applyNumberFormat="1" applyFont="1" applyFill="1" applyBorder="1" applyAlignment="1">
      <alignment horizontal="right"/>
    </xf>
    <xf numFmtId="0" fontId="17" fillId="6" borderId="0" xfId="0" applyFont="1" applyFill="1" applyAlignment="1">
      <alignment horizontal="right" wrapText="1"/>
    </xf>
    <xf numFmtId="0" fontId="17" fillId="0" borderId="0" xfId="0" applyFont="1"/>
    <xf numFmtId="0" fontId="22" fillId="6" borderId="0" xfId="0" applyFont="1" applyFill="1" applyAlignment="1">
      <alignment horizontal="right" wrapText="1"/>
    </xf>
    <xf numFmtId="0" fontId="17" fillId="0" borderId="0" xfId="0" applyFont="1" applyAlignment="1">
      <alignment horizontal="left" vertical="top" wrapText="1"/>
    </xf>
    <xf numFmtId="0" fontId="17" fillId="0" borderId="0" xfId="0" applyFont="1" applyAlignment="1">
      <alignment horizontal="left" vertical="center" wrapText="1"/>
    </xf>
    <xf numFmtId="168" fontId="17" fillId="0" borderId="0" xfId="29" applyNumberFormat="1" applyFont="1" applyAlignment="1">
      <alignment horizontal="right" wrapText="1"/>
    </xf>
    <xf numFmtId="2" fontId="0" fillId="0" borderId="0" xfId="0" applyNumberFormat="1"/>
    <xf numFmtId="2" fontId="14" fillId="0" borderId="2" xfId="0" applyNumberFormat="1" applyFont="1" applyBorder="1" applyAlignment="1">
      <alignment horizontal="center"/>
    </xf>
    <xf numFmtId="2" fontId="10" fillId="5" borderId="0" xfId="0" applyNumberFormat="1" applyFont="1" applyFill="1" applyAlignment="1">
      <alignment horizontal="right" vertical="top" wrapText="1"/>
    </xf>
    <xf numFmtId="2" fontId="10" fillId="0" borderId="0" xfId="0" applyNumberFormat="1" applyFont="1" applyAlignment="1">
      <alignment horizontal="right" vertical="top" wrapText="1"/>
    </xf>
    <xf numFmtId="2" fontId="22" fillId="5" borderId="0" xfId="29" applyNumberFormat="1" applyFont="1" applyFill="1" applyAlignment="1">
      <alignment horizontal="right"/>
    </xf>
    <xf numFmtId="2" fontId="22" fillId="0" borderId="0" xfId="29" applyNumberFormat="1" applyFont="1" applyFill="1" applyAlignment="1">
      <alignment horizontal="right"/>
    </xf>
    <xf numFmtId="2" fontId="38" fillId="0" borderId="0" xfId="0" applyNumberFormat="1" applyFont="1" applyAlignment="1">
      <alignment vertical="top"/>
    </xf>
    <xf numFmtId="2" fontId="4" fillId="0" borderId="0" xfId="0" applyNumberFormat="1" applyFont="1" applyAlignment="1">
      <alignment horizontal="left" vertical="top"/>
    </xf>
    <xf numFmtId="43" fontId="17" fillId="0" borderId="0" xfId="0" applyNumberFormat="1" applyFont="1" applyAlignment="1">
      <alignment horizontal="right" wrapText="1"/>
    </xf>
    <xf numFmtId="43" fontId="17" fillId="5" borderId="0" xfId="0" applyNumberFormat="1" applyFont="1" applyFill="1" applyAlignment="1">
      <alignment horizontal="right" wrapText="1"/>
    </xf>
    <xf numFmtId="168" fontId="17" fillId="0" borderId="0" xfId="29" applyNumberFormat="1" applyFont="1" applyBorder="1" applyAlignment="1">
      <alignment horizontal="right" wrapText="1"/>
    </xf>
    <xf numFmtId="43" fontId="30" fillId="5" borderId="0" xfId="0" applyNumberFormat="1" applyFont="1" applyFill="1" applyAlignment="1">
      <alignment horizontal="right" wrapText="1"/>
    </xf>
    <xf numFmtId="168" fontId="17" fillId="0" borderId="0" xfId="0" applyNumberFormat="1" applyFont="1" applyAlignment="1">
      <alignment horizontal="right" wrapText="1"/>
    </xf>
    <xf numFmtId="173" fontId="17" fillId="5" borderId="0" xfId="0" applyNumberFormat="1" applyFont="1" applyFill="1" applyAlignment="1">
      <alignment horizontal="right" wrapText="1"/>
    </xf>
    <xf numFmtId="167" fontId="17" fillId="0" borderId="0" xfId="0" applyNumberFormat="1" applyFont="1" applyAlignment="1">
      <alignment horizontal="right" wrapText="1"/>
    </xf>
    <xf numFmtId="168" fontId="17" fillId="0" borderId="0" xfId="29" applyNumberFormat="1" applyFont="1" applyFill="1" applyBorder="1" applyAlignment="1">
      <alignment horizontal="right" wrapText="1"/>
    </xf>
    <xf numFmtId="168" fontId="17" fillId="5" borderId="0" xfId="0" applyNumberFormat="1" applyFont="1" applyFill="1" applyAlignment="1">
      <alignment horizontal="right" wrapText="1"/>
    </xf>
    <xf numFmtId="8" fontId="10" fillId="0" borderId="0" xfId="0" applyNumberFormat="1" applyFont="1" applyAlignment="1">
      <alignment horizontal="right" vertical="center" wrapText="1"/>
    </xf>
    <xf numFmtId="8" fontId="10" fillId="5" borderId="0" xfId="0" applyNumberFormat="1" applyFont="1" applyFill="1" applyAlignment="1">
      <alignment horizontal="right" vertical="center" wrapText="1"/>
    </xf>
    <xf numFmtId="165" fontId="10" fillId="0" borderId="0" xfId="0" applyNumberFormat="1" applyFont="1" applyAlignment="1">
      <alignment horizontal="right" vertical="center" wrapText="1"/>
    </xf>
    <xf numFmtId="7" fontId="10" fillId="0" borderId="0" xfId="0" applyNumberFormat="1" applyFont="1" applyAlignment="1">
      <alignment horizontal="right" vertical="center" wrapText="1"/>
    </xf>
    <xf numFmtId="0" fontId="11" fillId="2" borderId="0" xfId="0" applyFont="1" applyFill="1" applyAlignment="1">
      <alignment horizontal="left" vertical="center" wrapText="1"/>
    </xf>
    <xf numFmtId="165" fontId="17" fillId="3" borderId="0" xfId="0" quotePrefix="1" applyNumberFormat="1" applyFont="1" applyFill="1" applyAlignment="1">
      <alignment horizontal="right" wrapText="1"/>
    </xf>
    <xf numFmtId="165" fontId="26" fillId="0" borderId="0" xfId="0" applyNumberFormat="1" applyFont="1" applyAlignment="1">
      <alignment horizontal="right" vertical="center" wrapText="1"/>
    </xf>
    <xf numFmtId="2" fontId="11" fillId="0" borderId="0" xfId="0" applyNumberFormat="1" applyFont="1" applyAlignment="1">
      <alignment horizontal="right" vertical="center" wrapText="1"/>
    </xf>
    <xf numFmtId="164" fontId="17" fillId="6" borderId="0" xfId="0" applyNumberFormat="1" applyFont="1" applyFill="1" applyAlignment="1">
      <alignment horizontal="right" vertical="center"/>
    </xf>
    <xf numFmtId="164" fontId="17" fillId="6" borderId="0" xfId="0" applyNumberFormat="1" applyFont="1" applyFill="1" applyAlignment="1">
      <alignment horizontal="right"/>
    </xf>
    <xf numFmtId="49" fontId="22" fillId="6" borderId="0" xfId="29" applyNumberFormat="1" applyFont="1" applyFill="1" applyAlignment="1">
      <alignment horizontal="right"/>
    </xf>
    <xf numFmtId="49" fontId="17" fillId="3" borderId="0" xfId="29" applyNumberFormat="1" applyFont="1" applyFill="1" applyAlignment="1">
      <alignment horizontal="right"/>
    </xf>
    <xf numFmtId="164" fontId="25" fillId="6" borderId="0" xfId="29" applyNumberFormat="1" applyFont="1" applyFill="1" applyAlignment="1">
      <alignment horizontal="right"/>
    </xf>
    <xf numFmtId="164" fontId="17" fillId="6" borderId="0" xfId="29" applyNumberFormat="1" applyFont="1" applyFill="1" applyAlignment="1">
      <alignment horizontal="right"/>
    </xf>
    <xf numFmtId="2" fontId="17" fillId="6" borderId="0" xfId="29" applyNumberFormat="1" applyFont="1" applyFill="1" applyAlignment="1">
      <alignment horizontal="right"/>
    </xf>
    <xf numFmtId="164" fontId="25" fillId="3" borderId="0" xfId="29" applyNumberFormat="1" applyFont="1" applyFill="1" applyAlignment="1">
      <alignment horizontal="right"/>
    </xf>
    <xf numFmtId="2" fontId="25" fillId="0" borderId="0" xfId="29" applyNumberFormat="1" applyFont="1" applyFill="1" applyAlignment="1">
      <alignment horizontal="right"/>
    </xf>
    <xf numFmtId="2" fontId="25" fillId="0" borderId="0" xfId="29" applyNumberFormat="1" applyFont="1" applyFill="1" applyBorder="1" applyAlignment="1">
      <alignment horizontal="right"/>
    </xf>
    <xf numFmtId="2" fontId="17" fillId="0" borderId="0" xfId="29" applyNumberFormat="1" applyFont="1" applyFill="1" applyBorder="1" applyAlignment="1">
      <alignment horizontal="right"/>
    </xf>
    <xf numFmtId="2" fontId="17" fillId="0" borderId="0" xfId="29" applyNumberFormat="1" applyFont="1" applyFill="1" applyAlignment="1">
      <alignment horizontal="right"/>
    </xf>
    <xf numFmtId="2" fontId="40" fillId="0" borderId="0" xfId="29" applyNumberFormat="1" applyFont="1" applyFill="1" applyAlignment="1">
      <alignment horizontal="right"/>
    </xf>
    <xf numFmtId="2" fontId="17" fillId="3" borderId="0" xfId="29" applyNumberFormat="1" applyFont="1" applyFill="1" applyAlignment="1">
      <alignment horizontal="right"/>
    </xf>
    <xf numFmtId="2" fontId="40" fillId="3" borderId="0" xfId="29" applyNumberFormat="1" applyFont="1" applyFill="1" applyAlignment="1">
      <alignment horizontal="right"/>
    </xf>
    <xf numFmtId="49" fontId="22" fillId="0" borderId="0" xfId="29" applyNumberFormat="1" applyFont="1" applyAlignment="1">
      <alignment horizontal="right"/>
    </xf>
    <xf numFmtId="49" fontId="17" fillId="0" borderId="0" xfId="29" applyNumberFormat="1" applyFont="1" applyAlignment="1">
      <alignment horizontal="right"/>
    </xf>
    <xf numFmtId="164" fontId="40" fillId="0" borderId="1" xfId="29" applyNumberFormat="1" applyFont="1" applyBorder="1" applyAlignment="1">
      <alignment horizontal="right"/>
    </xf>
    <xf numFmtId="49" fontId="22" fillId="3" borderId="0" xfId="0" applyNumberFormat="1" applyFont="1" applyFill="1" applyAlignment="1">
      <alignment horizontal="right"/>
    </xf>
    <xf numFmtId="49" fontId="10" fillId="0" borderId="0" xfId="29" applyNumberFormat="1" applyFont="1" applyAlignment="1">
      <alignment horizontal="right" wrapText="1"/>
    </xf>
    <xf numFmtId="49" fontId="8" fillId="0" borderId="0" xfId="29" applyNumberFormat="1" applyFont="1" applyFill="1" applyAlignment="1">
      <alignment horizontal="right" wrapText="1"/>
    </xf>
    <xf numFmtId="4" fontId="23" fillId="2" borderId="0" xfId="29" applyNumberFormat="1" applyFont="1" applyFill="1" applyAlignment="1">
      <alignment horizontal="right"/>
    </xf>
    <xf numFmtId="49" fontId="17" fillId="3" borderId="0" xfId="0" applyNumberFormat="1" applyFont="1" applyFill="1" applyAlignment="1">
      <alignment horizontal="right"/>
    </xf>
    <xf numFmtId="49" fontId="17" fillId="2" borderId="0" xfId="0" applyNumberFormat="1" applyFont="1" applyFill="1" applyAlignment="1">
      <alignment horizontal="right"/>
    </xf>
    <xf numFmtId="49" fontId="17" fillId="2" borderId="0" xfId="0" quotePrefix="1" applyNumberFormat="1" applyFont="1" applyFill="1" applyAlignment="1">
      <alignment horizontal="right" wrapText="1"/>
    </xf>
    <xf numFmtId="49" fontId="22" fillId="2" borderId="0" xfId="0" applyNumberFormat="1" applyFont="1" applyFill="1" applyAlignment="1">
      <alignment horizontal="right"/>
    </xf>
    <xf numFmtId="49" fontId="22" fillId="3" borderId="2" xfId="0" applyNumberFormat="1" applyFont="1" applyFill="1" applyBorder="1" applyAlignment="1">
      <alignment horizontal="right"/>
    </xf>
    <xf numFmtId="49" fontId="23" fillId="3" borderId="2" xfId="0" applyNumberFormat="1" applyFont="1" applyFill="1" applyBorder="1" applyAlignment="1">
      <alignment horizontal="right"/>
    </xf>
    <xf numFmtId="49" fontId="23" fillId="2" borderId="1" xfId="0" applyNumberFormat="1" applyFont="1" applyFill="1" applyBorder="1" applyAlignment="1">
      <alignment horizontal="right"/>
    </xf>
    <xf numFmtId="49" fontId="17" fillId="2" borderId="0" xfId="29" applyNumberFormat="1" applyFont="1" applyFill="1" applyAlignment="1">
      <alignment horizontal="right"/>
    </xf>
    <xf numFmtId="49" fontId="17" fillId="3" borderId="0" xfId="0" applyNumberFormat="1" applyFont="1" applyFill="1" applyAlignment="1">
      <alignment horizontal="right" vertical="center"/>
    </xf>
    <xf numFmtId="49" fontId="17" fillId="2" borderId="0" xfId="0" applyNumberFormat="1" applyFont="1" applyFill="1" applyAlignment="1">
      <alignment horizontal="right" vertical="center"/>
    </xf>
    <xf numFmtId="0" fontId="17" fillId="2" borderId="0" xfId="0" applyFont="1" applyFill="1" applyAlignment="1">
      <alignment horizontal="center" wrapText="1"/>
    </xf>
    <xf numFmtId="49" fontId="17" fillId="6" borderId="0" xfId="0" quotePrefix="1" applyNumberFormat="1" applyFont="1" applyFill="1" applyAlignment="1">
      <alignment horizontal="right"/>
    </xf>
    <xf numFmtId="49" fontId="17" fillId="0" borderId="0" xfId="0" quotePrefix="1" applyNumberFormat="1" applyFont="1" applyAlignment="1">
      <alignment horizontal="right"/>
    </xf>
    <xf numFmtId="0" fontId="25" fillId="2" borderId="0" xfId="0" applyFont="1" applyFill="1" applyAlignment="1">
      <alignment horizontal="right"/>
    </xf>
    <xf numFmtId="0" fontId="25" fillId="3" borderId="0" xfId="0" applyFont="1" applyFill="1" applyAlignment="1">
      <alignment horizontal="right"/>
    </xf>
    <xf numFmtId="0" fontId="8" fillId="0" borderId="0" xfId="0" applyFont="1" applyAlignment="1">
      <alignment horizontal="left" wrapText="1"/>
    </xf>
    <xf numFmtId="164" fontId="22" fillId="6" borderId="0" xfId="0" applyNumberFormat="1" applyFont="1" applyFill="1" applyAlignment="1">
      <alignment horizontal="right"/>
    </xf>
    <xf numFmtId="165" fontId="22" fillId="6" borderId="0" xfId="0" applyNumberFormat="1" applyFont="1" applyFill="1" applyAlignment="1">
      <alignment horizontal="right"/>
    </xf>
    <xf numFmtId="165" fontId="23" fillId="6" borderId="1" xfId="29" applyNumberFormat="1" applyFont="1" applyFill="1" applyBorder="1" applyAlignment="1">
      <alignment horizontal="right"/>
    </xf>
    <xf numFmtId="165" fontId="17" fillId="6" borderId="0" xfId="0" applyNumberFormat="1" applyFont="1" applyFill="1" applyAlignment="1">
      <alignment horizontal="right"/>
    </xf>
    <xf numFmtId="164" fontId="40" fillId="6" borderId="1" xfId="29" applyNumberFormat="1" applyFont="1" applyFill="1" applyBorder="1" applyAlignment="1">
      <alignment horizontal="right"/>
    </xf>
    <xf numFmtId="165" fontId="23" fillId="6" borderId="0" xfId="0" applyNumberFormat="1" applyFont="1" applyFill="1" applyAlignment="1">
      <alignment horizontal="right"/>
    </xf>
    <xf numFmtId="165" fontId="22" fillId="6" borderId="0" xfId="0" applyNumberFormat="1" applyFont="1" applyFill="1" applyAlignment="1">
      <alignment horizontal="right" wrapText="1"/>
    </xf>
    <xf numFmtId="165" fontId="26" fillId="6" borderId="0" xfId="0" applyNumberFormat="1" applyFont="1" applyFill="1" applyAlignment="1">
      <alignment horizontal="right"/>
    </xf>
    <xf numFmtId="168" fontId="25" fillId="6" borderId="0" xfId="29" applyNumberFormat="1" applyFont="1" applyFill="1" applyAlignment="1">
      <alignment horizontal="right"/>
    </xf>
    <xf numFmtId="168" fontId="17" fillId="6" borderId="0" xfId="29" applyNumberFormat="1" applyFont="1" applyFill="1" applyAlignment="1">
      <alignment horizontal="right"/>
    </xf>
    <xf numFmtId="168" fontId="25" fillId="6" borderId="1" xfId="29" applyNumberFormat="1" applyFont="1" applyFill="1" applyBorder="1" applyAlignment="1">
      <alignment horizontal="right"/>
    </xf>
    <xf numFmtId="165" fontId="22" fillId="6" borderId="3" xfId="29" applyNumberFormat="1" applyFont="1" applyFill="1" applyBorder="1" applyAlignment="1">
      <alignment horizontal="right"/>
    </xf>
    <xf numFmtId="0" fontId="22" fillId="0" borderId="0" xfId="0" applyFont="1" applyAlignment="1">
      <alignment horizontal="left"/>
    </xf>
    <xf numFmtId="0" fontId="10" fillId="0" borderId="0" xfId="0" applyFont="1" applyAlignment="1">
      <alignment horizontal="left"/>
    </xf>
    <xf numFmtId="2" fontId="10" fillId="0" borderId="0" xfId="0" applyNumberFormat="1" applyFont="1" applyAlignment="1">
      <alignment horizontal="left"/>
    </xf>
    <xf numFmtId="0" fontId="17" fillId="0" borderId="0" xfId="0" applyFont="1" applyAlignment="1">
      <alignment horizontal="left"/>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14" fillId="0" borderId="0" xfId="0" applyFont="1" applyAlignment="1">
      <alignment horizontal="center"/>
    </xf>
    <xf numFmtId="0" fontId="2" fillId="0" borderId="0" xfId="0" applyFont="1" applyAlignment="1">
      <alignment horizontal="center"/>
    </xf>
    <xf numFmtId="0" fontId="5" fillId="0" borderId="0" xfId="0" applyFont="1" applyAlignment="1">
      <alignment vertical="top" wrapText="1"/>
    </xf>
    <xf numFmtId="0" fontId="5" fillId="0" borderId="0" xfId="0" applyFont="1" applyAlignment="1">
      <alignment horizontal="left" vertical="top" wrapText="1"/>
    </xf>
    <xf numFmtId="0" fontId="4" fillId="0" borderId="0" xfId="0" applyFont="1" applyAlignment="1">
      <alignment horizontal="left" vertical="top" wrapText="1"/>
    </xf>
    <xf numFmtId="0" fontId="4" fillId="0" borderId="0" xfId="0" applyFont="1" applyAlignment="1">
      <alignment horizontal="left"/>
    </xf>
    <xf numFmtId="0" fontId="10" fillId="0" borderId="0" xfId="0" applyFont="1" applyAlignment="1">
      <alignment horizontal="center" vertical="top" wrapText="1"/>
    </xf>
    <xf numFmtId="0" fontId="5" fillId="0" borderId="0" xfId="0" applyFont="1" applyAlignment="1">
      <alignment horizontal="justify" vertical="center"/>
    </xf>
    <xf numFmtId="0" fontId="4" fillId="0" borderId="0" xfId="0" applyFont="1" applyAlignment="1">
      <alignment horizontal="left" wrapText="1"/>
    </xf>
    <xf numFmtId="0" fontId="8" fillId="2" borderId="0" xfId="0" applyFont="1" applyFill="1" applyAlignment="1">
      <alignment horizontal="left" wrapText="1"/>
    </xf>
    <xf numFmtId="49" fontId="4" fillId="0" borderId="0" xfId="0" applyNumberFormat="1" applyFont="1" applyAlignment="1">
      <alignment vertical="center" wrapText="1"/>
    </xf>
    <xf numFmtId="0" fontId="4" fillId="0" borderId="0" xfId="0" applyFont="1" applyAlignment="1">
      <alignment horizontal="left" vertical="center" wrapText="1"/>
    </xf>
    <xf numFmtId="0" fontId="14" fillId="0" borderId="0" xfId="0" applyFont="1" applyAlignment="1">
      <alignment horizontal="center" vertical="center"/>
    </xf>
    <xf numFmtId="0" fontId="5" fillId="0" borderId="0" xfId="0" applyFont="1" applyAlignment="1">
      <alignment horizontal="left" vertical="center" wrapText="1"/>
    </xf>
    <xf numFmtId="0" fontId="38" fillId="0" borderId="0" xfId="0" applyFont="1" applyAlignment="1">
      <alignment horizontal="left" vertical="center" wrapText="1"/>
    </xf>
    <xf numFmtId="0" fontId="26" fillId="2" borderId="0" xfId="0" applyFont="1" applyFill="1" applyAlignment="1">
      <alignment horizontal="left"/>
    </xf>
    <xf numFmtId="0" fontId="18" fillId="0" borderId="0" xfId="0" applyFont="1" applyAlignment="1">
      <alignment horizontal="center" vertical="center"/>
    </xf>
    <xf numFmtId="0" fontId="18" fillId="0" borderId="0" xfId="0" applyFont="1" applyAlignment="1">
      <alignment horizontal="center"/>
    </xf>
    <xf numFmtId="0" fontId="5" fillId="0" borderId="0" xfId="0" applyFont="1" applyAlignment="1">
      <alignment horizontal="left"/>
    </xf>
  </cellXfs>
  <cellStyles count="37">
    <cellStyle name="Comma" xfId="29" builtinId="3"/>
    <cellStyle name="Comma 2" xfId="30" xr:uid="{00000000-0005-0000-0000-000001000000}"/>
    <cellStyle name="Hyperlink 2" xfId="34" xr:uid="{4673A77A-10BE-44AB-BFC0-7B487E1BF7B5}"/>
    <cellStyle name="Normal" xfId="0" builtinId="0"/>
    <cellStyle name="Normal 2" xfId="1" xr:uid="{00000000-0005-0000-0000-000004000000}"/>
    <cellStyle name="Normal 2 2" xfId="4" xr:uid="{00000000-0005-0000-0000-000005000000}"/>
    <cellStyle name="Normal 2 2 2" xfId="5" xr:uid="{00000000-0005-0000-0000-000006000000}"/>
    <cellStyle name="Normal 2 2 2 2" xfId="6" xr:uid="{00000000-0005-0000-0000-000007000000}"/>
    <cellStyle name="Normal 2 2 2 2 2" xfId="7" xr:uid="{00000000-0005-0000-0000-000008000000}"/>
    <cellStyle name="Normal 2 2 2 2 3" xfId="8" xr:uid="{00000000-0005-0000-0000-000009000000}"/>
    <cellStyle name="Normal 2 2 2 2 4" xfId="9" xr:uid="{00000000-0005-0000-0000-00000A000000}"/>
    <cellStyle name="Normal 2 2 2 3" xfId="10" xr:uid="{00000000-0005-0000-0000-00000B000000}"/>
    <cellStyle name="Normal 2 2 2 4" xfId="11" xr:uid="{00000000-0005-0000-0000-00000C000000}"/>
    <cellStyle name="Normal 2 2 3" xfId="12" xr:uid="{00000000-0005-0000-0000-00000D000000}"/>
    <cellStyle name="Normal 2 2 4" xfId="13" xr:uid="{00000000-0005-0000-0000-00000E000000}"/>
    <cellStyle name="Normal 2 2 5" xfId="14" xr:uid="{00000000-0005-0000-0000-00000F000000}"/>
    <cellStyle name="Normal 2 3" xfId="15" xr:uid="{00000000-0005-0000-0000-000010000000}"/>
    <cellStyle name="Normal 2 4" xfId="16" xr:uid="{00000000-0005-0000-0000-000011000000}"/>
    <cellStyle name="Normal 2 4 2" xfId="17" xr:uid="{00000000-0005-0000-0000-000012000000}"/>
    <cellStyle name="Normal 2 5" xfId="18" xr:uid="{00000000-0005-0000-0000-000013000000}"/>
    <cellStyle name="Normal 2 6" xfId="19" xr:uid="{00000000-0005-0000-0000-000014000000}"/>
    <cellStyle name="Normal 3" xfId="3" xr:uid="{00000000-0005-0000-0000-000015000000}"/>
    <cellStyle name="Normal 3 2" xfId="20" xr:uid="{00000000-0005-0000-0000-000016000000}"/>
    <cellStyle name="Normal 3 3" xfId="21" xr:uid="{00000000-0005-0000-0000-000017000000}"/>
    <cellStyle name="Normal 3 4" xfId="22" xr:uid="{00000000-0005-0000-0000-000018000000}"/>
    <cellStyle name="Normal 3 5" xfId="23" xr:uid="{00000000-0005-0000-0000-000019000000}"/>
    <cellStyle name="Normal 4" xfId="24" xr:uid="{00000000-0005-0000-0000-00001A000000}"/>
    <cellStyle name="Normal 5" xfId="31" xr:uid="{00000000-0005-0000-0000-00001B000000}"/>
    <cellStyle name="Normal 5 2" xfId="25" xr:uid="{00000000-0005-0000-0000-00001C000000}"/>
    <cellStyle name="Normal 6" xfId="32" xr:uid="{00000000-0005-0000-0000-00001D000000}"/>
    <cellStyle name="Normal 6 2" xfId="33" xr:uid="{00000000-0005-0000-0000-00001E000000}"/>
    <cellStyle name="Normal 7" xfId="35" xr:uid="{312EE96A-1665-4CF4-B15B-2A6D0FBB256A}"/>
    <cellStyle name="Normal 8" xfId="36" xr:uid="{6C3BD13C-79BE-4BB4-9FAE-EE7E5CEFB0B2}"/>
    <cellStyle name="Percent 2" xfId="2" xr:uid="{00000000-0005-0000-0000-000020000000}"/>
    <cellStyle name="Style1" xfId="26" xr:uid="{00000000-0005-0000-0000-000021000000}"/>
    <cellStyle name="Style4" xfId="27" xr:uid="{00000000-0005-0000-0000-000022000000}"/>
    <cellStyle name="Style8" xfId="28" xr:uid="{00000000-0005-0000-0000-000023000000}"/>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D9D9D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168519</xdr:colOff>
      <xdr:row>3</xdr:row>
      <xdr:rowOff>123920</xdr:rowOff>
    </xdr:from>
    <xdr:to>
      <xdr:col>8</xdr:col>
      <xdr:colOff>491872</xdr:colOff>
      <xdr:row>22</xdr:row>
      <xdr:rowOff>104484</xdr:rowOff>
    </xdr:to>
    <xdr:pic>
      <xdr:nvPicPr>
        <xdr:cNvPr id="4" name="Picture 3" descr="Figure 8.1 - Representative Household Expenditure Increases">
          <a:extLst>
            <a:ext uri="{FF2B5EF4-FFF2-40B4-BE49-F238E27FC236}">
              <a16:creationId xmlns:a16="http://schemas.microsoft.com/office/drawing/2014/main" id="{0C190DC6-8478-D4A7-EED7-1A6987D9E9F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8519" y="637442"/>
          <a:ext cx="5615940" cy="314452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reasurywa-my.sharepoint.com/personal/ashley_musgrave_treasury_wa_gov_au/Documents/Appendix%208%20Tables%202022-23%20BP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Tracker"/>
      <sheetName val="Sheet3"/>
      <sheetName val="Commentary Tracker"/>
      <sheetName val="8.1"/>
      <sheetName val="8.2"/>
      <sheetName val="8.3"/>
      <sheetName val="8.4"/>
      <sheetName val="8.5"/>
      <sheetName val="8.6"/>
      <sheetName val="8.7"/>
      <sheetName val="8.8"/>
      <sheetName val="8.9"/>
      <sheetName val="8.10"/>
      <sheetName val="Figure 8.1"/>
      <sheetName val="SF DATA&gt;&gt;"/>
      <sheetName val="Current TER &amp; Divs"/>
      <sheetName val="Current Op Sub"/>
    </sheetNames>
    <sheetDataSet>
      <sheetData sheetId="0">
        <row r="2">
          <cell r="AS2" t="str">
            <v xml:space="preserve"> </v>
          </cell>
        </row>
        <row r="3">
          <cell r="AS3" t="str">
            <v>Yes</v>
          </cell>
        </row>
        <row r="4">
          <cell r="AS4" t="str">
            <v>Agg</v>
          </cell>
        </row>
        <row r="5">
          <cell r="AS5" t="str">
            <v>No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109"/>
  <sheetViews>
    <sheetView workbookViewId="0"/>
  </sheetViews>
  <sheetFormatPr defaultRowHeight="14.25" x14ac:dyDescent="0.2"/>
  <cols>
    <col min="1" max="1" width="2.625" customWidth="1"/>
    <col min="2" max="2" width="16.25" customWidth="1"/>
    <col min="3" max="3" width="13.25" customWidth="1"/>
  </cols>
  <sheetData>
    <row r="3" spans="2:10" ht="15" x14ac:dyDescent="0.25">
      <c r="B3" s="45" t="s">
        <v>14</v>
      </c>
    </row>
    <row r="4" spans="2:10" x14ac:dyDescent="0.2">
      <c r="B4" s="315" t="s">
        <v>15</v>
      </c>
      <c r="C4" s="316"/>
      <c r="D4" s="316"/>
      <c r="E4" s="316"/>
      <c r="F4" s="316"/>
      <c r="G4" s="316"/>
      <c r="H4" s="316"/>
      <c r="I4" s="316"/>
      <c r="J4" s="317"/>
    </row>
    <row r="5" spans="2:10" x14ac:dyDescent="0.2">
      <c r="B5" s="318"/>
      <c r="C5" s="319"/>
      <c r="D5" s="319"/>
      <c r="E5" s="319"/>
      <c r="F5" s="319"/>
      <c r="G5" s="319"/>
      <c r="H5" s="319"/>
      <c r="I5" s="319"/>
      <c r="J5" s="320"/>
    </row>
    <row r="6" spans="2:10" x14ac:dyDescent="0.2">
      <c r="B6" s="318"/>
      <c r="C6" s="319"/>
      <c r="D6" s="319"/>
      <c r="E6" s="319"/>
      <c r="F6" s="319"/>
      <c r="G6" s="319"/>
      <c r="H6" s="319"/>
      <c r="I6" s="319"/>
      <c r="J6" s="320"/>
    </row>
    <row r="7" spans="2:10" x14ac:dyDescent="0.2">
      <c r="B7" s="318"/>
      <c r="C7" s="319"/>
      <c r="D7" s="319"/>
      <c r="E7" s="319"/>
      <c r="F7" s="319"/>
      <c r="G7" s="319"/>
      <c r="H7" s="319"/>
      <c r="I7" s="319"/>
      <c r="J7" s="320"/>
    </row>
    <row r="8" spans="2:10" x14ac:dyDescent="0.2">
      <c r="B8" s="321"/>
      <c r="C8" s="322"/>
      <c r="D8" s="322"/>
      <c r="E8" s="322"/>
      <c r="F8" s="322"/>
      <c r="G8" s="322"/>
      <c r="H8" s="322"/>
      <c r="I8" s="322"/>
      <c r="J8" s="323"/>
    </row>
    <row r="10" spans="2:10" x14ac:dyDescent="0.2">
      <c r="C10" s="42" t="s">
        <v>16</v>
      </c>
      <c r="D10" s="44">
        <f>'Table 8.1'!D47</f>
        <v>-1500</v>
      </c>
      <c r="E10" t="s">
        <v>17</v>
      </c>
      <c r="F10" s="46">
        <f>((D11*1000)-(D12*1000))-D10</f>
        <v>0</v>
      </c>
      <c r="G10" s="47" t="str">
        <f>IF(F10=0,"chksm","NO")</f>
        <v>chksm</v>
      </c>
    </row>
    <row r="11" spans="2:10" x14ac:dyDescent="0.2">
      <c r="C11" s="42" t="s">
        <v>18</v>
      </c>
      <c r="D11" s="44">
        <f>'Table 8.1'!D40/1000</f>
        <v>2.4725999999999999</v>
      </c>
      <c r="E11" t="s">
        <v>19</v>
      </c>
    </row>
    <row r="12" spans="2:10" x14ac:dyDescent="0.2">
      <c r="C12" s="42" t="s">
        <v>20</v>
      </c>
      <c r="D12" s="44">
        <f>'Table 8.1'!D44/1000</f>
        <v>3.9725999999999999</v>
      </c>
      <c r="E12" t="s">
        <v>19</v>
      </c>
      <c r="I12" s="49"/>
    </row>
    <row r="13" spans="2:10" x14ac:dyDescent="0.2">
      <c r="C13" s="42" t="s">
        <v>21</v>
      </c>
      <c r="D13" s="43" t="e">
        <f>'Table 8.1'!#REF!*100</f>
        <v>#REF!</v>
      </c>
      <c r="E13" t="s">
        <v>22</v>
      </c>
    </row>
    <row r="14" spans="2:10" x14ac:dyDescent="0.2">
      <c r="C14" s="42"/>
    </row>
    <row r="15" spans="2:10" x14ac:dyDescent="0.2">
      <c r="C15" s="42"/>
    </row>
    <row r="16" spans="2:10" ht="15" x14ac:dyDescent="0.25">
      <c r="B16" s="45" t="s">
        <v>23</v>
      </c>
      <c r="C16" s="42"/>
    </row>
    <row r="17" spans="2:10" x14ac:dyDescent="0.2">
      <c r="B17" s="315" t="s">
        <v>24</v>
      </c>
      <c r="C17" s="316"/>
      <c r="D17" s="316"/>
      <c r="E17" s="316"/>
      <c r="F17" s="316"/>
      <c r="G17" s="316"/>
      <c r="H17" s="316"/>
      <c r="I17" s="316"/>
      <c r="J17" s="317"/>
    </row>
    <row r="18" spans="2:10" x14ac:dyDescent="0.2">
      <c r="B18" s="318"/>
      <c r="C18" s="319"/>
      <c r="D18" s="319"/>
      <c r="E18" s="319"/>
      <c r="F18" s="319"/>
      <c r="G18" s="319"/>
      <c r="H18" s="319"/>
      <c r="I18" s="319"/>
      <c r="J18" s="320"/>
    </row>
    <row r="19" spans="2:10" x14ac:dyDescent="0.2">
      <c r="B19" s="318"/>
      <c r="C19" s="319"/>
      <c r="D19" s="319"/>
      <c r="E19" s="319"/>
      <c r="F19" s="319"/>
      <c r="G19" s="319"/>
      <c r="H19" s="319"/>
      <c r="I19" s="319"/>
      <c r="J19" s="320"/>
    </row>
    <row r="20" spans="2:10" x14ac:dyDescent="0.2">
      <c r="B20" s="318"/>
      <c r="C20" s="319"/>
      <c r="D20" s="319"/>
      <c r="E20" s="319"/>
      <c r="F20" s="319"/>
      <c r="G20" s="319"/>
      <c r="H20" s="319"/>
      <c r="I20" s="319"/>
      <c r="J20" s="320"/>
    </row>
    <row r="21" spans="2:10" x14ac:dyDescent="0.2">
      <c r="B21" s="318"/>
      <c r="C21" s="319"/>
      <c r="D21" s="319"/>
      <c r="E21" s="319"/>
      <c r="F21" s="319"/>
      <c r="G21" s="319"/>
      <c r="H21" s="319"/>
      <c r="I21" s="319"/>
      <c r="J21" s="320"/>
    </row>
    <row r="22" spans="2:10" x14ac:dyDescent="0.2">
      <c r="B22" s="318"/>
      <c r="C22" s="319"/>
      <c r="D22" s="319"/>
      <c r="E22" s="319"/>
      <c r="F22" s="319"/>
      <c r="G22" s="319"/>
      <c r="H22" s="319"/>
      <c r="I22" s="319"/>
      <c r="J22" s="320"/>
    </row>
    <row r="23" spans="2:10" x14ac:dyDescent="0.2">
      <c r="B23" s="321"/>
      <c r="C23" s="322"/>
      <c r="D23" s="322"/>
      <c r="E23" s="322"/>
      <c r="F23" s="322"/>
      <c r="G23" s="322"/>
      <c r="H23" s="322"/>
      <c r="I23" s="322"/>
      <c r="J23" s="323"/>
    </row>
    <row r="25" spans="2:10" x14ac:dyDescent="0.2">
      <c r="C25" s="42" t="s">
        <v>25</v>
      </c>
      <c r="D25" s="44">
        <f>'Table 8.1'!D40/1000</f>
        <v>2.4725999999999999</v>
      </c>
      <c r="E25" t="s">
        <v>19</v>
      </c>
      <c r="F25" s="46">
        <f>(D25*1000)-(D26*1000)-SUM(D27:D28)</f>
        <v>0</v>
      </c>
      <c r="G25" s="47" t="str">
        <f>IF(F25=0,"chksm","NO")</f>
        <v>chksm</v>
      </c>
    </row>
    <row r="26" spans="2:10" x14ac:dyDescent="0.2">
      <c r="C26" s="42" t="s">
        <v>26</v>
      </c>
      <c r="D26" s="44">
        <f>'Table 8.1'!D41/1000</f>
        <v>1.5708</v>
      </c>
      <c r="E26" t="s">
        <v>19</v>
      </c>
    </row>
    <row r="27" spans="2:10" x14ac:dyDescent="0.2">
      <c r="C27" s="42" t="s">
        <v>27</v>
      </c>
      <c r="D27" s="48">
        <f>'Table 8.1'!D42</f>
        <v>868.9</v>
      </c>
      <c r="E27" t="s">
        <v>17</v>
      </c>
    </row>
    <row r="28" spans="2:10" x14ac:dyDescent="0.2">
      <c r="C28" s="42" t="s">
        <v>28</v>
      </c>
      <c r="D28" s="48">
        <f>'Table 8.1'!D43</f>
        <v>32.9</v>
      </c>
      <c r="E28" t="s">
        <v>17</v>
      </c>
    </row>
    <row r="29" spans="2:10" x14ac:dyDescent="0.2">
      <c r="C29" s="42"/>
      <c r="D29" s="44"/>
    </row>
    <row r="30" spans="2:10" x14ac:dyDescent="0.2">
      <c r="C30" s="42" t="s">
        <v>29</v>
      </c>
      <c r="D30" s="48" t="e">
        <f>'Table 8.1'!#REF!</f>
        <v>#REF!</v>
      </c>
      <c r="E30" t="s">
        <v>17</v>
      </c>
    </row>
    <row r="31" spans="2:10" x14ac:dyDescent="0.2">
      <c r="C31" s="42" t="s">
        <v>21</v>
      </c>
      <c r="D31" s="43" t="e">
        <f>'Table 8.1'!#REF!*100</f>
        <v>#REF!</v>
      </c>
      <c r="E31" t="s">
        <v>22</v>
      </c>
    </row>
    <row r="32" spans="2:10" x14ac:dyDescent="0.2">
      <c r="C32" s="42"/>
    </row>
    <row r="33" spans="2:10" x14ac:dyDescent="0.2">
      <c r="C33" s="42"/>
    </row>
    <row r="34" spans="2:10" ht="15" x14ac:dyDescent="0.25">
      <c r="B34" s="45" t="s">
        <v>30</v>
      </c>
      <c r="C34" s="42"/>
    </row>
    <row r="35" spans="2:10" x14ac:dyDescent="0.2">
      <c r="B35" s="315" t="s">
        <v>31</v>
      </c>
      <c r="C35" s="316"/>
      <c r="D35" s="316"/>
      <c r="E35" s="316"/>
      <c r="F35" s="316"/>
      <c r="G35" s="316"/>
      <c r="H35" s="316"/>
      <c r="I35" s="316"/>
      <c r="J35" s="317"/>
    </row>
    <row r="36" spans="2:10" x14ac:dyDescent="0.2">
      <c r="B36" s="318"/>
      <c r="C36" s="319"/>
      <c r="D36" s="319"/>
      <c r="E36" s="319"/>
      <c r="F36" s="319"/>
      <c r="G36" s="319"/>
      <c r="H36" s="319"/>
      <c r="I36" s="319"/>
      <c r="J36" s="320"/>
    </row>
    <row r="37" spans="2:10" x14ac:dyDescent="0.2">
      <c r="B37" s="318"/>
      <c r="C37" s="319"/>
      <c r="D37" s="319"/>
      <c r="E37" s="319"/>
      <c r="F37" s="319"/>
      <c r="G37" s="319"/>
      <c r="H37" s="319"/>
      <c r="I37" s="319"/>
      <c r="J37" s="320"/>
    </row>
    <row r="38" spans="2:10" x14ac:dyDescent="0.2">
      <c r="B38" s="318"/>
      <c r="C38" s="319"/>
      <c r="D38" s="319"/>
      <c r="E38" s="319"/>
      <c r="F38" s="319"/>
      <c r="G38" s="319"/>
      <c r="H38" s="319"/>
      <c r="I38" s="319"/>
      <c r="J38" s="320"/>
    </row>
    <row r="39" spans="2:10" x14ac:dyDescent="0.2">
      <c r="B39" s="318"/>
      <c r="C39" s="319"/>
      <c r="D39" s="319"/>
      <c r="E39" s="319"/>
      <c r="F39" s="319"/>
      <c r="G39" s="319"/>
      <c r="H39" s="319"/>
      <c r="I39" s="319"/>
      <c r="J39" s="320"/>
    </row>
    <row r="40" spans="2:10" x14ac:dyDescent="0.2">
      <c r="B40" s="321"/>
      <c r="C40" s="322"/>
      <c r="D40" s="322"/>
      <c r="E40" s="322"/>
      <c r="F40" s="322"/>
      <c r="G40" s="322"/>
      <c r="H40" s="322"/>
      <c r="I40" s="322"/>
      <c r="J40" s="323"/>
    </row>
    <row r="41" spans="2:10" x14ac:dyDescent="0.2">
      <c r="C41" s="42"/>
    </row>
    <row r="42" spans="2:10" x14ac:dyDescent="0.2">
      <c r="C42" s="42" t="s">
        <v>32</v>
      </c>
      <c r="D42" s="44">
        <f>'Table 8.1'!D44/1000</f>
        <v>3.9725999999999999</v>
      </c>
      <c r="E42" t="s">
        <v>19</v>
      </c>
      <c r="F42" s="46" t="e">
        <f>(D42*1000)-D43-'Table 8.1'!B44</f>
        <v>#REF!</v>
      </c>
      <c r="G42" s="47" t="e">
        <f>IF(F42=0,"chksm","NO")</f>
        <v>#REF!</v>
      </c>
    </row>
    <row r="43" spans="2:10" x14ac:dyDescent="0.2">
      <c r="C43" s="42" t="s">
        <v>33</v>
      </c>
      <c r="D43" s="44" t="e">
        <f>'Table 8.1'!#REF!</f>
        <v>#REF!</v>
      </c>
      <c r="E43" t="s">
        <v>17</v>
      </c>
    </row>
    <row r="44" spans="2:10" x14ac:dyDescent="0.2">
      <c r="C44" s="42" t="s">
        <v>21</v>
      </c>
      <c r="D44" s="44" t="e">
        <f>'Table 8.1'!#REF!*100</f>
        <v>#REF!</v>
      </c>
      <c r="E44" t="s">
        <v>22</v>
      </c>
    </row>
    <row r="45" spans="2:10" x14ac:dyDescent="0.2">
      <c r="C45" s="42" t="s">
        <v>34</v>
      </c>
      <c r="D45" s="44" t="e">
        <f>#REF!/1000</f>
        <v>#REF!</v>
      </c>
      <c r="E45" t="s">
        <v>19</v>
      </c>
    </row>
    <row r="46" spans="2:10" x14ac:dyDescent="0.2">
      <c r="C46" s="42" t="s">
        <v>35</v>
      </c>
      <c r="D46" s="44" t="e">
        <f>#REF!</f>
        <v>#REF!</v>
      </c>
      <c r="E46" t="s">
        <v>17</v>
      </c>
    </row>
    <row r="47" spans="2:10" x14ac:dyDescent="0.2">
      <c r="C47" s="42" t="s">
        <v>36</v>
      </c>
      <c r="D47" s="44" t="e">
        <f>#REF!</f>
        <v>#REF!</v>
      </c>
      <c r="E47" t="s">
        <v>17</v>
      </c>
    </row>
    <row r="48" spans="2:10" x14ac:dyDescent="0.2">
      <c r="C48" s="42"/>
    </row>
    <row r="49" spans="3:3" x14ac:dyDescent="0.2">
      <c r="C49" s="42"/>
    </row>
    <row r="50" spans="3:3" x14ac:dyDescent="0.2">
      <c r="C50" s="42"/>
    </row>
    <row r="51" spans="3:3" x14ac:dyDescent="0.2">
      <c r="C51" s="42"/>
    </row>
    <row r="52" spans="3:3" x14ac:dyDescent="0.2">
      <c r="C52" s="42"/>
    </row>
    <row r="53" spans="3:3" x14ac:dyDescent="0.2">
      <c r="C53" s="42"/>
    </row>
    <row r="54" spans="3:3" x14ac:dyDescent="0.2">
      <c r="C54" s="42"/>
    </row>
    <row r="55" spans="3:3" x14ac:dyDescent="0.2">
      <c r="C55" s="42"/>
    </row>
    <row r="56" spans="3:3" x14ac:dyDescent="0.2">
      <c r="C56" s="42"/>
    </row>
    <row r="57" spans="3:3" x14ac:dyDescent="0.2">
      <c r="C57" s="42"/>
    </row>
    <row r="58" spans="3:3" x14ac:dyDescent="0.2">
      <c r="C58" s="42"/>
    </row>
    <row r="59" spans="3:3" x14ac:dyDescent="0.2">
      <c r="C59" s="42"/>
    </row>
    <row r="60" spans="3:3" x14ac:dyDescent="0.2">
      <c r="C60" s="42"/>
    </row>
    <row r="61" spans="3:3" x14ac:dyDescent="0.2">
      <c r="C61" s="42"/>
    </row>
    <row r="62" spans="3:3" x14ac:dyDescent="0.2">
      <c r="C62" s="42"/>
    </row>
    <row r="63" spans="3:3" x14ac:dyDescent="0.2">
      <c r="C63" s="42"/>
    </row>
    <row r="64" spans="3:3" x14ac:dyDescent="0.2">
      <c r="C64" s="42"/>
    </row>
    <row r="65" spans="3:3" x14ac:dyDescent="0.2">
      <c r="C65" s="42"/>
    </row>
    <row r="66" spans="3:3" x14ac:dyDescent="0.2">
      <c r="C66" s="42"/>
    </row>
    <row r="67" spans="3:3" x14ac:dyDescent="0.2">
      <c r="C67" s="42"/>
    </row>
    <row r="68" spans="3:3" x14ac:dyDescent="0.2">
      <c r="C68" s="42"/>
    </row>
    <row r="69" spans="3:3" x14ac:dyDescent="0.2">
      <c r="C69" s="42"/>
    </row>
    <row r="70" spans="3:3" x14ac:dyDescent="0.2">
      <c r="C70" s="42"/>
    </row>
    <row r="71" spans="3:3" x14ac:dyDescent="0.2">
      <c r="C71" s="42"/>
    </row>
    <row r="72" spans="3:3" x14ac:dyDescent="0.2">
      <c r="C72" s="42"/>
    </row>
    <row r="73" spans="3:3" x14ac:dyDescent="0.2">
      <c r="C73" s="42"/>
    </row>
    <row r="74" spans="3:3" x14ac:dyDescent="0.2">
      <c r="C74" s="42"/>
    </row>
    <row r="75" spans="3:3" x14ac:dyDescent="0.2">
      <c r="C75" s="42"/>
    </row>
    <row r="76" spans="3:3" x14ac:dyDescent="0.2">
      <c r="C76" s="42"/>
    </row>
    <row r="77" spans="3:3" x14ac:dyDescent="0.2">
      <c r="C77" s="42"/>
    </row>
    <row r="78" spans="3:3" x14ac:dyDescent="0.2">
      <c r="C78" s="42"/>
    </row>
    <row r="79" spans="3:3" x14ac:dyDescent="0.2">
      <c r="C79" s="42"/>
    </row>
    <row r="80" spans="3:3" x14ac:dyDescent="0.2">
      <c r="C80" s="42"/>
    </row>
    <row r="81" spans="3:3" x14ac:dyDescent="0.2">
      <c r="C81" s="42"/>
    </row>
    <row r="82" spans="3:3" x14ac:dyDescent="0.2">
      <c r="C82" s="42"/>
    </row>
    <row r="83" spans="3:3" x14ac:dyDescent="0.2">
      <c r="C83" s="42"/>
    </row>
    <row r="84" spans="3:3" x14ac:dyDescent="0.2">
      <c r="C84" s="42"/>
    </row>
    <row r="85" spans="3:3" x14ac:dyDescent="0.2">
      <c r="C85" s="42"/>
    </row>
    <row r="86" spans="3:3" x14ac:dyDescent="0.2">
      <c r="C86" s="42"/>
    </row>
    <row r="87" spans="3:3" x14ac:dyDescent="0.2">
      <c r="C87" s="42"/>
    </row>
    <row r="88" spans="3:3" x14ac:dyDescent="0.2">
      <c r="C88" s="42"/>
    </row>
    <row r="89" spans="3:3" x14ac:dyDescent="0.2">
      <c r="C89" s="42"/>
    </row>
    <row r="90" spans="3:3" x14ac:dyDescent="0.2">
      <c r="C90" s="42"/>
    </row>
    <row r="91" spans="3:3" x14ac:dyDescent="0.2">
      <c r="C91" s="42"/>
    </row>
    <row r="92" spans="3:3" x14ac:dyDescent="0.2">
      <c r="C92" s="42"/>
    </row>
    <row r="93" spans="3:3" x14ac:dyDescent="0.2">
      <c r="C93" s="42"/>
    </row>
    <row r="94" spans="3:3" x14ac:dyDescent="0.2">
      <c r="C94" s="42"/>
    </row>
    <row r="95" spans="3:3" x14ac:dyDescent="0.2">
      <c r="C95" s="42"/>
    </row>
    <row r="96" spans="3:3" x14ac:dyDescent="0.2">
      <c r="C96" s="42"/>
    </row>
    <row r="97" spans="3:3" x14ac:dyDescent="0.2">
      <c r="C97" s="42"/>
    </row>
    <row r="98" spans="3:3" x14ac:dyDescent="0.2">
      <c r="C98" s="42"/>
    </row>
    <row r="99" spans="3:3" x14ac:dyDescent="0.2">
      <c r="C99" s="42"/>
    </row>
    <row r="100" spans="3:3" x14ac:dyDescent="0.2">
      <c r="C100" s="42"/>
    </row>
    <row r="101" spans="3:3" x14ac:dyDescent="0.2">
      <c r="C101" s="42"/>
    </row>
    <row r="102" spans="3:3" x14ac:dyDescent="0.2">
      <c r="C102" s="42"/>
    </row>
    <row r="103" spans="3:3" x14ac:dyDescent="0.2">
      <c r="C103" s="42"/>
    </row>
    <row r="104" spans="3:3" x14ac:dyDescent="0.2">
      <c r="C104" s="42"/>
    </row>
    <row r="105" spans="3:3" x14ac:dyDescent="0.2">
      <c r="C105" s="42"/>
    </row>
    <row r="106" spans="3:3" x14ac:dyDescent="0.2">
      <c r="C106" s="42"/>
    </row>
    <row r="107" spans="3:3" x14ac:dyDescent="0.2">
      <c r="C107" s="42"/>
    </row>
    <row r="108" spans="3:3" x14ac:dyDescent="0.2">
      <c r="C108" s="42"/>
    </row>
    <row r="109" spans="3:3" x14ac:dyDescent="0.2">
      <c r="C109" s="42"/>
    </row>
  </sheetData>
  <mergeCells count="3">
    <mergeCell ref="B4:J8"/>
    <mergeCell ref="B17:J23"/>
    <mergeCell ref="B35:J40"/>
  </mergeCell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F24"/>
  <sheetViews>
    <sheetView showGridLines="0" zoomScaleNormal="100" workbookViewId="0"/>
  </sheetViews>
  <sheetFormatPr defaultRowHeight="14.25" x14ac:dyDescent="0.2"/>
  <cols>
    <col min="1" max="1" width="52.625" customWidth="1"/>
    <col min="2" max="5" width="8.625" style="236" customWidth="1"/>
  </cols>
  <sheetData>
    <row r="1" spans="1:6" x14ac:dyDescent="0.2">
      <c r="A1" s="313" t="s">
        <v>155</v>
      </c>
    </row>
    <row r="2" spans="1:6" x14ac:dyDescent="0.2">
      <c r="A2" s="340" t="s">
        <v>367</v>
      </c>
      <c r="B2" s="340"/>
      <c r="C2" s="340"/>
      <c r="D2" s="340"/>
      <c r="E2" s="340"/>
    </row>
    <row r="3" spans="1:6" x14ac:dyDescent="0.2">
      <c r="A3" s="18"/>
      <c r="B3" s="237"/>
      <c r="C3" s="237"/>
      <c r="D3" s="237"/>
      <c r="E3" s="237"/>
    </row>
    <row r="4" spans="1:6" x14ac:dyDescent="0.2">
      <c r="A4" s="36"/>
      <c r="B4" s="238" t="s">
        <v>70</v>
      </c>
      <c r="C4" s="239" t="s">
        <v>71</v>
      </c>
      <c r="D4" s="239" t="s">
        <v>216</v>
      </c>
      <c r="E4" s="239" t="s">
        <v>260</v>
      </c>
    </row>
    <row r="5" spans="1:6" x14ac:dyDescent="0.2">
      <c r="A5" s="6"/>
      <c r="B5" s="238" t="s">
        <v>22</v>
      </c>
      <c r="C5" s="239" t="s">
        <v>22</v>
      </c>
      <c r="D5" s="239" t="s">
        <v>22</v>
      </c>
      <c r="E5" s="239" t="s">
        <v>22</v>
      </c>
    </row>
    <row r="6" spans="1:6" x14ac:dyDescent="0.2">
      <c r="A6" s="6"/>
      <c r="B6" s="238"/>
      <c r="C6" s="239"/>
      <c r="D6" s="239"/>
      <c r="E6" s="239"/>
    </row>
    <row r="7" spans="1:6" x14ac:dyDescent="0.2">
      <c r="A7" s="55" t="s">
        <v>156</v>
      </c>
      <c r="B7" s="238"/>
      <c r="C7" s="239"/>
      <c r="D7" s="239"/>
      <c r="E7" s="239"/>
    </row>
    <row r="8" spans="1:6" x14ac:dyDescent="0.2">
      <c r="A8" s="62" t="s">
        <v>157</v>
      </c>
      <c r="B8" s="30">
        <v>2.5</v>
      </c>
      <c r="C8" s="73">
        <v>2.5</v>
      </c>
      <c r="D8" s="73">
        <v>2.5</v>
      </c>
      <c r="E8" s="73">
        <v>2.5</v>
      </c>
    </row>
    <row r="9" spans="1:6" x14ac:dyDescent="0.2">
      <c r="A9" s="50" t="s">
        <v>158</v>
      </c>
      <c r="B9" s="30">
        <v>2.5</v>
      </c>
      <c r="C9" s="73">
        <v>2.5</v>
      </c>
      <c r="D9" s="73">
        <v>2.5</v>
      </c>
      <c r="E9" s="73">
        <v>2.5</v>
      </c>
    </row>
    <row r="10" spans="1:6" x14ac:dyDescent="0.2">
      <c r="A10" s="50" t="s">
        <v>159</v>
      </c>
      <c r="B10" s="30">
        <v>2.5</v>
      </c>
      <c r="C10" s="73">
        <v>2.5</v>
      </c>
      <c r="D10" s="73">
        <v>2.5</v>
      </c>
      <c r="E10" s="73">
        <v>2.5</v>
      </c>
    </row>
    <row r="11" spans="1:6" x14ac:dyDescent="0.2">
      <c r="A11" s="50" t="s">
        <v>160</v>
      </c>
      <c r="B11" s="30">
        <v>2.5</v>
      </c>
      <c r="C11" s="73">
        <v>2.5</v>
      </c>
      <c r="D11" s="73">
        <v>2.5</v>
      </c>
      <c r="E11" s="73">
        <v>2.5</v>
      </c>
    </row>
    <row r="12" spans="1:6" x14ac:dyDescent="0.2">
      <c r="A12" s="50" t="s">
        <v>161</v>
      </c>
      <c r="B12" s="30">
        <v>2.5</v>
      </c>
      <c r="C12" s="73">
        <v>2.5</v>
      </c>
      <c r="D12" s="73">
        <v>2.5</v>
      </c>
      <c r="E12" s="73">
        <v>2.5</v>
      </c>
    </row>
    <row r="13" spans="1:6" x14ac:dyDescent="0.2">
      <c r="A13" s="50" t="s">
        <v>162</v>
      </c>
      <c r="B13" s="30">
        <v>2.5</v>
      </c>
      <c r="C13" s="73">
        <v>2.5</v>
      </c>
      <c r="D13" s="73">
        <v>2.5</v>
      </c>
      <c r="E13" s="73">
        <v>2.5</v>
      </c>
      <c r="F13" s="103"/>
    </row>
    <row r="14" spans="1:6" x14ac:dyDescent="0.2">
      <c r="A14" s="50" t="s">
        <v>163</v>
      </c>
      <c r="B14" s="30">
        <v>2.5</v>
      </c>
      <c r="C14" s="73">
        <v>2.5</v>
      </c>
      <c r="D14" s="73">
        <v>2.5</v>
      </c>
      <c r="E14" s="73">
        <v>2.5</v>
      </c>
      <c r="F14" s="103"/>
    </row>
    <row r="15" spans="1:6" x14ac:dyDescent="0.2">
      <c r="A15" s="50" t="s">
        <v>164</v>
      </c>
      <c r="B15" s="30">
        <v>6.15</v>
      </c>
      <c r="C15" s="73">
        <v>6.15</v>
      </c>
      <c r="D15" s="73">
        <v>6.15</v>
      </c>
      <c r="E15" s="73">
        <v>6.15</v>
      </c>
      <c r="F15" s="103"/>
    </row>
    <row r="16" spans="1:6" x14ac:dyDescent="0.2">
      <c r="A16" s="50" t="s">
        <v>165</v>
      </c>
      <c r="B16" s="30">
        <v>6.63</v>
      </c>
      <c r="C16" s="73">
        <v>6.63</v>
      </c>
      <c r="D16" s="73">
        <v>6.63</v>
      </c>
      <c r="E16" s="73">
        <v>6.63</v>
      </c>
      <c r="F16" s="73"/>
    </row>
    <row r="17" spans="1:6" x14ac:dyDescent="0.2">
      <c r="A17" s="50" t="s">
        <v>401</v>
      </c>
      <c r="B17" s="30">
        <v>4.26</v>
      </c>
      <c r="C17" s="73">
        <v>4.26</v>
      </c>
      <c r="D17" s="73">
        <v>4.26</v>
      </c>
      <c r="E17" s="73">
        <v>4.26</v>
      </c>
      <c r="F17" s="103"/>
    </row>
    <row r="18" spans="1:6" x14ac:dyDescent="0.2">
      <c r="A18" s="50" t="s">
        <v>402</v>
      </c>
      <c r="B18" s="30">
        <v>5.9</v>
      </c>
      <c r="C18" s="73">
        <v>5.9</v>
      </c>
      <c r="D18" s="73">
        <v>5.9</v>
      </c>
      <c r="E18" s="73">
        <v>5.9</v>
      </c>
      <c r="F18" s="103"/>
    </row>
    <row r="19" spans="1:6" x14ac:dyDescent="0.2">
      <c r="A19" s="63" t="s">
        <v>166</v>
      </c>
      <c r="B19" s="238"/>
      <c r="C19" s="239"/>
      <c r="D19" s="239"/>
      <c r="E19" s="239"/>
    </row>
    <row r="20" spans="1:6" x14ac:dyDescent="0.2">
      <c r="A20" s="22" t="s">
        <v>167</v>
      </c>
      <c r="B20" s="240">
        <v>0.5</v>
      </c>
      <c r="C20" s="241">
        <v>0.5</v>
      </c>
      <c r="D20" s="241">
        <v>0.5</v>
      </c>
      <c r="E20" s="241">
        <v>0.5</v>
      </c>
    </row>
    <row r="21" spans="1:6" x14ac:dyDescent="0.2">
      <c r="A21" s="22" t="s">
        <v>168</v>
      </c>
      <c r="B21" s="240">
        <v>2.14</v>
      </c>
      <c r="C21" s="241">
        <v>2.14</v>
      </c>
      <c r="D21" s="241">
        <v>2.14</v>
      </c>
      <c r="E21" s="241">
        <v>2.14</v>
      </c>
    </row>
    <row r="22" spans="1:6" x14ac:dyDescent="0.2">
      <c r="A22" s="102" t="s">
        <v>169</v>
      </c>
      <c r="B22" s="73"/>
      <c r="C22" s="73"/>
      <c r="D22" s="73"/>
      <c r="E22" s="73"/>
    </row>
    <row r="23" spans="1:6" x14ac:dyDescent="0.2">
      <c r="A23" s="84"/>
      <c r="B23" s="242"/>
      <c r="C23" s="242"/>
      <c r="D23" s="242"/>
      <c r="E23" s="242"/>
    </row>
    <row r="24" spans="1:6" x14ac:dyDescent="0.2">
      <c r="A24" s="76"/>
      <c r="B24" s="243"/>
      <c r="C24" s="243"/>
      <c r="D24" s="243"/>
      <c r="E24" s="243"/>
    </row>
  </sheetData>
  <mergeCells count="1">
    <mergeCell ref="A2:E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41"/>
  <sheetViews>
    <sheetView showGridLines="0" zoomScaleNormal="100" workbookViewId="0"/>
  </sheetViews>
  <sheetFormatPr defaultRowHeight="14.25" x14ac:dyDescent="0.2"/>
  <cols>
    <col min="1" max="1" width="50.25" customWidth="1"/>
    <col min="2" max="2" width="10.625" customWidth="1"/>
    <col min="3" max="3" width="10" customWidth="1"/>
    <col min="4" max="4" width="9.125" customWidth="1"/>
  </cols>
  <sheetData>
    <row r="1" spans="1:4" x14ac:dyDescent="0.2">
      <c r="A1" s="312" t="s">
        <v>170</v>
      </c>
    </row>
    <row r="2" spans="1:4" x14ac:dyDescent="0.2">
      <c r="A2" s="324" t="s">
        <v>278</v>
      </c>
      <c r="B2" s="324"/>
      <c r="C2" s="324"/>
      <c r="D2" s="324"/>
    </row>
    <row r="3" spans="1:4" x14ac:dyDescent="0.2">
      <c r="A3" s="18"/>
      <c r="B3" s="18"/>
      <c r="C3" s="18"/>
      <c r="D3" s="18"/>
    </row>
    <row r="4" spans="1:4" x14ac:dyDescent="0.2">
      <c r="A4" s="6"/>
      <c r="B4" s="19" t="s">
        <v>69</v>
      </c>
      <c r="C4" s="31" t="s">
        <v>70</v>
      </c>
      <c r="D4" s="5" t="s">
        <v>171</v>
      </c>
    </row>
    <row r="5" spans="1:4" x14ac:dyDescent="0.2">
      <c r="A5" s="57" t="s">
        <v>406</v>
      </c>
      <c r="B5" s="8"/>
      <c r="C5" s="29"/>
      <c r="D5" s="9"/>
    </row>
    <row r="6" spans="1:4" ht="0.6" customHeight="1" x14ac:dyDescent="0.2">
      <c r="A6" s="72"/>
      <c r="B6" s="8"/>
      <c r="C6" s="29"/>
      <c r="D6" s="9"/>
    </row>
    <row r="7" spans="1:4" x14ac:dyDescent="0.2">
      <c r="A7" s="2" t="s">
        <v>172</v>
      </c>
      <c r="B7" s="8"/>
      <c r="C7" s="29"/>
      <c r="D7" s="9"/>
    </row>
    <row r="8" spans="1:4" x14ac:dyDescent="0.2">
      <c r="A8" s="7" t="s">
        <v>173</v>
      </c>
      <c r="B8" s="244">
        <v>282.58999999999997</v>
      </c>
      <c r="C8" s="245">
        <v>289.64999999999998</v>
      </c>
      <c r="D8" s="246">
        <v>2.5</v>
      </c>
    </row>
    <row r="9" spans="1:4" x14ac:dyDescent="0.2">
      <c r="A9" s="3" t="s">
        <v>174</v>
      </c>
      <c r="B9" s="171"/>
      <c r="C9" s="247"/>
      <c r="D9" s="170"/>
    </row>
    <row r="10" spans="1:4" x14ac:dyDescent="0.2">
      <c r="A10" s="7" t="s">
        <v>403</v>
      </c>
      <c r="B10" s="248">
        <v>195.3</v>
      </c>
      <c r="C10" s="249">
        <v>200.2</v>
      </c>
      <c r="D10" s="246">
        <v>2.5</v>
      </c>
    </row>
    <row r="11" spans="1:4" x14ac:dyDescent="0.2">
      <c r="A11" s="7" t="s">
        <v>404</v>
      </c>
      <c r="B11" s="248">
        <v>260.2</v>
      </c>
      <c r="C11" s="249">
        <v>266.7</v>
      </c>
      <c r="D11" s="246">
        <v>2.5</v>
      </c>
    </row>
    <row r="12" spans="1:4" x14ac:dyDescent="0.2">
      <c r="A12" s="7" t="s">
        <v>405</v>
      </c>
      <c r="B12" s="248">
        <v>486.8</v>
      </c>
      <c r="C12" s="249">
        <v>499</v>
      </c>
      <c r="D12" s="246">
        <v>2.5</v>
      </c>
    </row>
    <row r="13" spans="1:4" ht="0.6" customHeight="1" x14ac:dyDescent="0.2">
      <c r="A13" s="7"/>
      <c r="B13" s="172"/>
      <c r="C13" s="247"/>
      <c r="D13" s="170"/>
    </row>
    <row r="14" spans="1:4" x14ac:dyDescent="0.2">
      <c r="A14" s="2" t="s">
        <v>175</v>
      </c>
      <c r="B14" s="173"/>
      <c r="C14" s="247"/>
      <c r="D14" s="168"/>
    </row>
    <row r="15" spans="1:4" x14ac:dyDescent="0.2">
      <c r="A15" s="7" t="s">
        <v>279</v>
      </c>
      <c r="B15" s="250">
        <v>4.351</v>
      </c>
      <c r="C15" s="245" t="s">
        <v>153</v>
      </c>
      <c r="D15" s="251">
        <v>2.5</v>
      </c>
    </row>
    <row r="16" spans="1:4" x14ac:dyDescent="0.2">
      <c r="A16" s="7" t="s">
        <v>280</v>
      </c>
      <c r="B16" s="250">
        <v>3.7719999999999998</v>
      </c>
      <c r="C16" s="245" t="s">
        <v>153</v>
      </c>
      <c r="D16" s="251">
        <v>2.5</v>
      </c>
    </row>
    <row r="17" spans="1:4" ht="0.6" customHeight="1" x14ac:dyDescent="0.2">
      <c r="A17" s="7"/>
      <c r="B17" s="173"/>
      <c r="C17" s="247"/>
      <c r="D17" s="168"/>
    </row>
    <row r="18" spans="1:4" x14ac:dyDescent="0.2">
      <c r="A18" s="2" t="s">
        <v>176</v>
      </c>
      <c r="B18" s="173"/>
      <c r="C18" s="247"/>
      <c r="D18" s="168"/>
    </row>
    <row r="19" spans="1:4" x14ac:dyDescent="0.2">
      <c r="A19" s="7" t="s">
        <v>177</v>
      </c>
      <c r="B19" s="250">
        <v>0.57399999999999995</v>
      </c>
      <c r="C19" s="245" t="s">
        <v>153</v>
      </c>
      <c r="D19" s="251">
        <v>2.5</v>
      </c>
    </row>
    <row r="20" spans="1:4" ht="0.95" customHeight="1" x14ac:dyDescent="0.2">
      <c r="A20" s="7"/>
      <c r="B20" s="173"/>
      <c r="C20" s="247"/>
      <c r="D20" s="170"/>
    </row>
    <row r="21" spans="1:4" x14ac:dyDescent="0.2">
      <c r="A21" s="298" t="s">
        <v>407</v>
      </c>
      <c r="B21" s="173"/>
      <c r="C21" s="247"/>
      <c r="D21" s="170"/>
    </row>
    <row r="22" spans="1:4" ht="0.6" customHeight="1" x14ac:dyDescent="0.2">
      <c r="A22" s="74"/>
      <c r="B22" s="173"/>
      <c r="C22" s="247"/>
      <c r="D22" s="170"/>
    </row>
    <row r="23" spans="1:4" x14ac:dyDescent="0.2">
      <c r="A23" s="2" t="s">
        <v>172</v>
      </c>
      <c r="B23" s="173"/>
      <c r="C23" s="247"/>
      <c r="D23" s="170"/>
    </row>
    <row r="24" spans="1:4" x14ac:dyDescent="0.2">
      <c r="A24" s="7" t="s">
        <v>173</v>
      </c>
      <c r="B24" s="244">
        <v>300.29000000000002</v>
      </c>
      <c r="C24" s="245">
        <v>307.8</v>
      </c>
      <c r="D24" s="235">
        <v>2.5</v>
      </c>
    </row>
    <row r="25" spans="1:4" x14ac:dyDescent="0.2">
      <c r="A25" s="7" t="s">
        <v>178</v>
      </c>
      <c r="B25" s="244">
        <v>300.29000000000002</v>
      </c>
      <c r="C25" s="245">
        <v>307.8</v>
      </c>
      <c r="D25" s="235">
        <v>2.5</v>
      </c>
    </row>
    <row r="26" spans="1:4" x14ac:dyDescent="0.2">
      <c r="A26" s="7" t="s">
        <v>179</v>
      </c>
      <c r="B26" s="248">
        <v>278</v>
      </c>
      <c r="C26" s="252">
        <v>285</v>
      </c>
      <c r="D26" s="235">
        <v>2.5</v>
      </c>
    </row>
    <row r="27" spans="1:4" ht="0.6" customHeight="1" x14ac:dyDescent="0.2">
      <c r="A27" s="7"/>
      <c r="B27" s="171"/>
      <c r="C27" s="247"/>
      <c r="D27" s="170"/>
    </row>
    <row r="28" spans="1:4" x14ac:dyDescent="0.2">
      <c r="A28" s="2" t="s">
        <v>180</v>
      </c>
      <c r="B28" s="171"/>
      <c r="C28" s="247"/>
      <c r="D28" s="170"/>
    </row>
    <row r="29" spans="1:4" x14ac:dyDescent="0.2">
      <c r="A29" s="7" t="s">
        <v>181</v>
      </c>
      <c r="B29" s="244">
        <v>1127.19</v>
      </c>
      <c r="C29" s="245">
        <v>1155.3699999999999</v>
      </c>
      <c r="D29" s="235">
        <v>2.5</v>
      </c>
    </row>
    <row r="30" spans="1:4" x14ac:dyDescent="0.2">
      <c r="A30" s="7" t="s">
        <v>182</v>
      </c>
      <c r="B30" s="248">
        <v>414.2</v>
      </c>
      <c r="C30" s="252">
        <v>424.6</v>
      </c>
      <c r="D30" s="235">
        <v>2.5</v>
      </c>
    </row>
    <row r="31" spans="1:4" ht="0.6" customHeight="1" x14ac:dyDescent="0.2">
      <c r="A31" s="7"/>
      <c r="B31" s="173"/>
      <c r="C31" s="247"/>
      <c r="D31" s="170"/>
    </row>
    <row r="32" spans="1:4" x14ac:dyDescent="0.2">
      <c r="A32" s="2" t="s">
        <v>176</v>
      </c>
      <c r="B32" s="173"/>
      <c r="C32" s="247"/>
      <c r="D32" s="170"/>
    </row>
    <row r="33" spans="1:4" x14ac:dyDescent="0.2">
      <c r="A33" s="7" t="s">
        <v>177</v>
      </c>
      <c r="B33" s="250">
        <v>0.37</v>
      </c>
      <c r="C33" s="245" t="s">
        <v>153</v>
      </c>
      <c r="D33" s="251">
        <v>2.5</v>
      </c>
    </row>
    <row r="34" spans="1:4" ht="0.6" customHeight="1" x14ac:dyDescent="0.2">
      <c r="A34" s="7"/>
      <c r="B34" s="8"/>
      <c r="C34" s="8"/>
      <c r="D34" s="8"/>
    </row>
    <row r="35" spans="1:4" x14ac:dyDescent="0.2">
      <c r="A35" s="327" t="s">
        <v>183</v>
      </c>
      <c r="B35" s="327"/>
      <c r="C35" s="327"/>
      <c r="D35" s="327"/>
    </row>
    <row r="36" spans="1:4" x14ac:dyDescent="0.2">
      <c r="A36" s="327" t="s">
        <v>214</v>
      </c>
      <c r="B36" s="327"/>
      <c r="C36" s="327"/>
      <c r="D36" s="327"/>
    </row>
    <row r="37" spans="1:4" ht="21.75" customHeight="1" x14ac:dyDescent="0.2">
      <c r="A37" s="327" t="s">
        <v>281</v>
      </c>
      <c r="B37" s="327"/>
      <c r="C37" s="327"/>
      <c r="D37" s="327"/>
    </row>
    <row r="38" spans="1:4" x14ac:dyDescent="0.2">
      <c r="A38" s="327" t="s">
        <v>184</v>
      </c>
      <c r="B38" s="327"/>
      <c r="C38" s="327"/>
      <c r="D38" s="327"/>
    </row>
    <row r="39" spans="1:4" x14ac:dyDescent="0.2">
      <c r="A39" s="327" t="s">
        <v>185</v>
      </c>
      <c r="B39" s="327"/>
      <c r="C39" s="327"/>
      <c r="D39" s="327"/>
    </row>
    <row r="40" spans="1:4" x14ac:dyDescent="0.2">
      <c r="A40" s="327" t="s">
        <v>408</v>
      </c>
      <c r="B40" s="327"/>
      <c r="C40" s="327"/>
      <c r="D40" s="327"/>
    </row>
    <row r="41" spans="1:4" x14ac:dyDescent="0.2">
      <c r="A41" s="327" t="s">
        <v>186</v>
      </c>
      <c r="B41" s="327"/>
      <c r="C41" s="327"/>
      <c r="D41" s="327"/>
    </row>
  </sheetData>
  <mergeCells count="8">
    <mergeCell ref="A40:D40"/>
    <mergeCell ref="A41:D41"/>
    <mergeCell ref="A2:D2"/>
    <mergeCell ref="A35:D35"/>
    <mergeCell ref="A36:D36"/>
    <mergeCell ref="A37:D37"/>
    <mergeCell ref="A39:D39"/>
    <mergeCell ref="A38:D38"/>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F15"/>
  <sheetViews>
    <sheetView showGridLines="0" zoomScaleNormal="100" workbookViewId="0"/>
  </sheetViews>
  <sheetFormatPr defaultRowHeight="14.25" x14ac:dyDescent="0.2"/>
  <cols>
    <col min="1" max="1" width="33.25" customWidth="1"/>
    <col min="2" max="4" width="12.625" customWidth="1"/>
    <col min="5" max="5" width="3.625" customWidth="1"/>
    <col min="6" max="6" width="9.625" customWidth="1"/>
  </cols>
  <sheetData>
    <row r="1" spans="1:6" x14ac:dyDescent="0.2">
      <c r="A1" s="314" t="s">
        <v>187</v>
      </c>
      <c r="D1" s="10"/>
      <c r="E1" s="10"/>
    </row>
    <row r="2" spans="1:6" x14ac:dyDescent="0.2">
      <c r="A2" s="341" t="s">
        <v>282</v>
      </c>
      <c r="B2" s="341"/>
      <c r="C2" s="341"/>
      <c r="D2" s="341"/>
      <c r="E2" s="341"/>
      <c r="F2" s="341"/>
    </row>
    <row r="3" spans="1:6" x14ac:dyDescent="0.2">
      <c r="A3" s="20"/>
      <c r="B3" s="20"/>
      <c r="C3" s="20"/>
      <c r="D3" s="20"/>
      <c r="E3" s="20"/>
      <c r="F3" s="20"/>
    </row>
    <row r="4" spans="1:6" x14ac:dyDescent="0.2">
      <c r="B4" s="59" t="s">
        <v>69</v>
      </c>
      <c r="C4" s="9" t="s">
        <v>287</v>
      </c>
      <c r="D4" s="59" t="s">
        <v>188</v>
      </c>
      <c r="E4" s="59"/>
      <c r="F4" s="60" t="s">
        <v>70</v>
      </c>
    </row>
    <row r="5" spans="1:6" x14ac:dyDescent="0.2">
      <c r="A5" s="25" t="s">
        <v>286</v>
      </c>
      <c r="B5" s="19"/>
      <c r="C5" s="19"/>
      <c r="D5" s="19"/>
      <c r="E5" s="19"/>
      <c r="F5" s="32"/>
    </row>
    <row r="6" spans="1:6" x14ac:dyDescent="0.2">
      <c r="A6" s="6" t="s">
        <v>189</v>
      </c>
      <c r="B6" s="253">
        <v>2.2999999999999998</v>
      </c>
      <c r="C6" s="253">
        <v>0.1</v>
      </c>
      <c r="D6" s="91">
        <v>4.3</v>
      </c>
      <c r="F6" s="254">
        <v>2.4</v>
      </c>
    </row>
    <row r="7" spans="1:6" x14ac:dyDescent="0.2">
      <c r="A7" s="6" t="s">
        <v>190</v>
      </c>
      <c r="B7" s="253">
        <v>3.4</v>
      </c>
      <c r="C7" s="253">
        <v>0.1</v>
      </c>
      <c r="D7" s="91">
        <v>2.9</v>
      </c>
      <c r="F7" s="254">
        <v>3.5</v>
      </c>
    </row>
    <row r="8" spans="1:6" x14ac:dyDescent="0.2">
      <c r="A8" s="6" t="s">
        <v>215</v>
      </c>
      <c r="B8" s="253">
        <v>5.0999999999999996</v>
      </c>
      <c r="C8" s="253">
        <v>0.1</v>
      </c>
      <c r="D8" s="255">
        <v>2</v>
      </c>
      <c r="F8" s="254">
        <v>5.2</v>
      </c>
    </row>
    <row r="9" spans="1:6" x14ac:dyDescent="0.2">
      <c r="A9" s="6" t="s">
        <v>191</v>
      </c>
      <c r="B9" s="253">
        <v>10.3</v>
      </c>
      <c r="C9" s="253">
        <v>0.1</v>
      </c>
      <c r="D9" s="255">
        <v>1</v>
      </c>
      <c r="F9" s="254">
        <v>10.4</v>
      </c>
    </row>
    <row r="10" spans="1:6" x14ac:dyDescent="0.2">
      <c r="A10" s="6" t="s">
        <v>192</v>
      </c>
      <c r="B10" s="253">
        <v>10.3</v>
      </c>
      <c r="C10" s="253">
        <v>0.1</v>
      </c>
      <c r="D10" s="255">
        <v>1</v>
      </c>
      <c r="F10" s="254">
        <v>10.4</v>
      </c>
    </row>
    <row r="11" spans="1:6" x14ac:dyDescent="0.2">
      <c r="A11" s="6" t="s">
        <v>283</v>
      </c>
      <c r="B11" s="253">
        <v>0.7</v>
      </c>
      <c r="C11" s="256">
        <v>-0.7</v>
      </c>
      <c r="D11" s="255">
        <v>-100</v>
      </c>
      <c r="F11" s="254">
        <v>0</v>
      </c>
    </row>
    <row r="12" spans="1:6" ht="0.6" customHeight="1" x14ac:dyDescent="0.2">
      <c r="A12" s="6"/>
      <c r="B12" s="21"/>
      <c r="C12" s="21"/>
      <c r="D12" s="77"/>
      <c r="E12" s="9"/>
      <c r="F12" s="21"/>
    </row>
    <row r="13" spans="1:6" x14ac:dyDescent="0.2">
      <c r="A13" s="342" t="s">
        <v>409</v>
      </c>
      <c r="B13" s="342"/>
      <c r="C13" s="342"/>
      <c r="D13" s="342"/>
      <c r="E13" s="342"/>
      <c r="F13" s="342"/>
    </row>
    <row r="14" spans="1:6" x14ac:dyDescent="0.2">
      <c r="A14" s="342" t="s">
        <v>284</v>
      </c>
      <c r="B14" s="342"/>
      <c r="C14" s="342"/>
      <c r="D14" s="342"/>
      <c r="E14" s="342"/>
      <c r="F14" s="342"/>
    </row>
    <row r="15" spans="1:6" x14ac:dyDescent="0.2">
      <c r="A15" s="342" t="s">
        <v>285</v>
      </c>
      <c r="B15" s="342"/>
      <c r="C15" s="342"/>
      <c r="D15" s="342"/>
      <c r="E15" s="342"/>
      <c r="F15" s="342"/>
    </row>
  </sheetData>
  <mergeCells count="4">
    <mergeCell ref="A2:F2"/>
    <mergeCell ref="A13:F13"/>
    <mergeCell ref="A14:F14"/>
    <mergeCell ref="A15:F15"/>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F52"/>
  <sheetViews>
    <sheetView showGridLines="0" tabSelected="1" zoomScaleNormal="100" workbookViewId="0"/>
  </sheetViews>
  <sheetFormatPr defaultRowHeight="14.25" x14ac:dyDescent="0.2"/>
  <cols>
    <col min="1" max="1" width="49.875" customWidth="1"/>
    <col min="2" max="2" width="13.875" customWidth="1"/>
    <col min="3" max="3" width="5.125" customWidth="1"/>
    <col min="4" max="4" width="9.375" customWidth="1"/>
    <col min="5" max="5" width="2.625" customWidth="1"/>
  </cols>
  <sheetData>
    <row r="1" spans="1:5" x14ac:dyDescent="0.2">
      <c r="A1" s="311" t="s">
        <v>38</v>
      </c>
    </row>
    <row r="2" spans="1:5" x14ac:dyDescent="0.2">
      <c r="A2" s="324" t="s">
        <v>368</v>
      </c>
      <c r="B2" s="324"/>
      <c r="C2" s="324"/>
      <c r="D2" s="324"/>
      <c r="E2" s="38"/>
    </row>
    <row r="3" spans="1:5" x14ac:dyDescent="0.2">
      <c r="A3" s="325" t="s">
        <v>39</v>
      </c>
      <c r="B3" s="325"/>
      <c r="C3" s="325"/>
      <c r="D3" s="325"/>
      <c r="E3" s="89"/>
    </row>
    <row r="4" spans="1:5" x14ac:dyDescent="0.2">
      <c r="A4" s="90"/>
      <c r="B4" s="90"/>
      <c r="C4" s="90"/>
      <c r="D4" s="90"/>
      <c r="E4" s="89"/>
    </row>
    <row r="5" spans="1:5" s="12" customFormat="1" ht="11.25" x14ac:dyDescent="0.2">
      <c r="A5" s="4"/>
      <c r="B5" s="13" t="s">
        <v>69</v>
      </c>
      <c r="C5" s="13"/>
      <c r="D5" s="51" t="s">
        <v>70</v>
      </c>
      <c r="E5" s="13"/>
    </row>
    <row r="6" spans="1:5" s="12" customFormat="1" ht="11.25" x14ac:dyDescent="0.2">
      <c r="A6" s="4"/>
      <c r="B6" s="13" t="s">
        <v>42</v>
      </c>
      <c r="C6" s="13"/>
      <c r="D6" s="51" t="s">
        <v>43</v>
      </c>
      <c r="E6" s="13"/>
    </row>
    <row r="7" spans="1:5" s="12" customFormat="1" ht="11.25" x14ac:dyDescent="0.2">
      <c r="A7" s="4"/>
      <c r="B7" s="13" t="s">
        <v>44</v>
      </c>
      <c r="C7" s="13"/>
      <c r="D7" s="51" t="s">
        <v>45</v>
      </c>
      <c r="E7" s="13"/>
    </row>
    <row r="8" spans="1:5" s="12" customFormat="1" ht="11.25" x14ac:dyDescent="0.2">
      <c r="A8" s="4"/>
      <c r="B8" s="13" t="s">
        <v>46</v>
      </c>
      <c r="C8" s="13"/>
      <c r="D8" s="51" t="s">
        <v>46</v>
      </c>
      <c r="E8" s="13"/>
    </row>
    <row r="9" spans="1:5" s="12" customFormat="1" ht="11.25" customHeight="1" x14ac:dyDescent="0.2">
      <c r="A9" s="2" t="s">
        <v>47</v>
      </c>
      <c r="D9" s="52"/>
    </row>
    <row r="10" spans="1:5" s="12" customFormat="1" ht="11.25" customHeight="1" x14ac:dyDescent="0.2">
      <c r="A10" s="7" t="s">
        <v>48</v>
      </c>
      <c r="D10" s="52"/>
    </row>
    <row r="11" spans="1:5" s="12" customFormat="1" ht="11.25" customHeight="1" x14ac:dyDescent="0.2">
      <c r="A11" s="33" t="s">
        <v>0</v>
      </c>
      <c r="B11" s="214">
        <v>2.4</v>
      </c>
      <c r="C11" s="214"/>
      <c r="D11" s="215">
        <v>10.6</v>
      </c>
      <c r="E11" s="14"/>
    </row>
    <row r="12" spans="1:5" s="12" customFormat="1" ht="11.25" customHeight="1" x14ac:dyDescent="0.2">
      <c r="A12" s="33" t="s">
        <v>1</v>
      </c>
      <c r="B12" s="214">
        <v>0.6</v>
      </c>
      <c r="C12" s="214"/>
      <c r="D12" s="215">
        <v>0.6</v>
      </c>
      <c r="E12" s="14"/>
    </row>
    <row r="13" spans="1:5" s="12" customFormat="1" ht="11.25" customHeight="1" x14ac:dyDescent="0.2">
      <c r="A13" s="33" t="s">
        <v>2</v>
      </c>
      <c r="B13" s="214">
        <v>97.7</v>
      </c>
      <c r="C13" s="214"/>
      <c r="D13" s="215">
        <v>430.3</v>
      </c>
      <c r="E13" s="14"/>
    </row>
    <row r="14" spans="1:5" s="17" customFormat="1" ht="11.25" customHeight="1" x14ac:dyDescent="0.2">
      <c r="A14" s="3" t="s">
        <v>49</v>
      </c>
      <c r="B14" s="216">
        <v>100.7</v>
      </c>
      <c r="C14" s="216"/>
      <c r="D14" s="217">
        <v>441.5</v>
      </c>
      <c r="E14" s="15"/>
    </row>
    <row r="15" spans="1:5" s="12" customFormat="1" ht="11.25" customHeight="1" x14ac:dyDescent="0.2">
      <c r="A15" s="7" t="s">
        <v>50</v>
      </c>
      <c r="B15" s="214"/>
      <c r="C15" s="214"/>
      <c r="D15" s="215"/>
      <c r="E15" s="14"/>
    </row>
    <row r="16" spans="1:5" s="12" customFormat="1" ht="11.25" customHeight="1" x14ac:dyDescent="0.2">
      <c r="A16" s="33" t="s">
        <v>0</v>
      </c>
      <c r="B16" s="218">
        <v>87.2</v>
      </c>
      <c r="C16" s="218"/>
      <c r="D16" s="219">
        <v>70</v>
      </c>
      <c r="E16" s="14"/>
    </row>
    <row r="17" spans="1:6" s="12" customFormat="1" ht="11.25" customHeight="1" x14ac:dyDescent="0.2">
      <c r="A17" s="33" t="s">
        <v>1</v>
      </c>
      <c r="B17" s="220">
        <v>952.4</v>
      </c>
      <c r="C17" s="214"/>
      <c r="D17" s="215">
        <v>831.3</v>
      </c>
      <c r="E17" s="14"/>
    </row>
    <row r="18" spans="1:6" s="12" customFormat="1" ht="11.25" customHeight="1" x14ac:dyDescent="0.2">
      <c r="A18" s="33" t="s">
        <v>2</v>
      </c>
      <c r="B18" s="214" t="s">
        <v>348</v>
      </c>
      <c r="C18" s="214"/>
      <c r="D18" s="263" t="s">
        <v>348</v>
      </c>
      <c r="E18" s="14"/>
    </row>
    <row r="19" spans="1:6" s="17" customFormat="1" ht="11.25" customHeight="1" x14ac:dyDescent="0.2">
      <c r="A19" s="3" t="s">
        <v>49</v>
      </c>
      <c r="B19" s="282" t="s">
        <v>352</v>
      </c>
      <c r="C19" s="221"/>
      <c r="D19" s="222">
        <v>901.3</v>
      </c>
      <c r="E19" s="15"/>
    </row>
    <row r="20" spans="1:6" s="17" customFormat="1" ht="11.25" customHeight="1" x14ac:dyDescent="0.2">
      <c r="A20" s="56" t="s">
        <v>51</v>
      </c>
      <c r="B20" s="216"/>
      <c r="C20" s="216"/>
      <c r="D20" s="217"/>
      <c r="E20" s="14"/>
    </row>
    <row r="21" spans="1:6" s="17" customFormat="1" ht="11.25" customHeight="1" x14ac:dyDescent="0.2">
      <c r="A21" s="33" t="s">
        <v>0</v>
      </c>
      <c r="B21" s="214">
        <v>0.5</v>
      </c>
      <c r="C21" s="214"/>
      <c r="D21" s="215">
        <v>1.1000000000000001</v>
      </c>
      <c r="E21" s="14"/>
    </row>
    <row r="22" spans="1:6" s="17" customFormat="1" ht="11.25" customHeight="1" x14ac:dyDescent="0.2">
      <c r="A22" s="33" t="s">
        <v>1</v>
      </c>
      <c r="B22" s="214">
        <v>12.9</v>
      </c>
      <c r="C22" s="214"/>
      <c r="D22" s="215">
        <v>12.7</v>
      </c>
      <c r="E22" s="14"/>
    </row>
    <row r="23" spans="1:6" s="17" customFormat="1" ht="11.25" customHeight="1" x14ac:dyDescent="0.2">
      <c r="A23" s="33" t="s">
        <v>2</v>
      </c>
      <c r="B23" s="214">
        <v>1.5</v>
      </c>
      <c r="C23" s="214"/>
      <c r="D23" s="263" t="s">
        <v>348</v>
      </c>
      <c r="E23" s="14"/>
    </row>
    <row r="24" spans="1:6" s="17" customFormat="1" ht="11.25" customHeight="1" x14ac:dyDescent="0.2">
      <c r="A24" s="3" t="s">
        <v>49</v>
      </c>
      <c r="B24" s="223">
        <v>14.9</v>
      </c>
      <c r="C24" s="223"/>
      <c r="D24" s="217">
        <v>13.799999999999999</v>
      </c>
      <c r="E24" s="14"/>
    </row>
    <row r="25" spans="1:6" s="17" customFormat="1" ht="11.25" customHeight="1" x14ac:dyDescent="0.2">
      <c r="A25" s="3" t="s">
        <v>52</v>
      </c>
      <c r="B25" s="221">
        <v>-953.8</v>
      </c>
      <c r="C25" s="221"/>
      <c r="D25" s="224">
        <v>-473.6</v>
      </c>
      <c r="E25" s="15"/>
    </row>
    <row r="26" spans="1:6" s="12" customFormat="1" ht="11.25" customHeight="1" x14ac:dyDescent="0.2">
      <c r="A26" s="2" t="s">
        <v>3</v>
      </c>
      <c r="B26" s="214"/>
      <c r="C26" s="214"/>
      <c r="D26" s="215"/>
      <c r="E26" s="14"/>
    </row>
    <row r="27" spans="1:6" s="12" customFormat="1" ht="11.25" customHeight="1" x14ac:dyDescent="0.2">
      <c r="A27" s="33" t="s">
        <v>48</v>
      </c>
      <c r="B27" s="218">
        <v>452.6</v>
      </c>
      <c r="C27" s="218"/>
      <c r="D27" s="274" t="s">
        <v>351</v>
      </c>
      <c r="E27" s="14"/>
      <c r="F27" s="14"/>
    </row>
    <row r="28" spans="1:6" s="12" customFormat="1" ht="11.25" customHeight="1" x14ac:dyDescent="0.2">
      <c r="A28" s="33" t="s">
        <v>50</v>
      </c>
      <c r="B28" s="218">
        <v>605.69999999999993</v>
      </c>
      <c r="C28" s="218"/>
      <c r="D28" s="219">
        <v>681.4</v>
      </c>
      <c r="E28" s="14"/>
      <c r="F28"/>
    </row>
    <row r="29" spans="1:6" s="12" customFormat="1" ht="11.25" customHeight="1" x14ac:dyDescent="0.2">
      <c r="A29" s="33" t="s">
        <v>53</v>
      </c>
      <c r="B29" s="218">
        <v>66.599999999999994</v>
      </c>
      <c r="C29" s="218"/>
      <c r="D29" s="219">
        <v>82.899999999999991</v>
      </c>
      <c r="E29" s="14"/>
      <c r="F29"/>
    </row>
    <row r="30" spans="1:6" s="17" customFormat="1" ht="11.25" customHeight="1" x14ac:dyDescent="0.2">
      <c r="A30" s="3" t="s">
        <v>54</v>
      </c>
      <c r="B30" s="221">
        <v>-219.7</v>
      </c>
      <c r="C30" s="221"/>
      <c r="D30" s="222">
        <v>584</v>
      </c>
      <c r="E30" s="15"/>
      <c r="F30" s="15"/>
    </row>
    <row r="31" spans="1:6" s="12" customFormat="1" ht="11.25" customHeight="1" x14ac:dyDescent="0.2">
      <c r="A31" s="2" t="s">
        <v>55</v>
      </c>
      <c r="B31" s="214"/>
      <c r="C31" s="214"/>
      <c r="D31" s="215"/>
      <c r="E31" s="14"/>
      <c r="F31" s="14"/>
    </row>
    <row r="32" spans="1:6" s="12" customFormat="1" ht="11.25" customHeight="1" x14ac:dyDescent="0.2">
      <c r="A32" s="33" t="s">
        <v>56</v>
      </c>
      <c r="B32" s="272" t="s">
        <v>353</v>
      </c>
      <c r="C32" s="218"/>
      <c r="D32" s="267" t="s">
        <v>358</v>
      </c>
      <c r="E32" s="14"/>
      <c r="F32"/>
    </row>
    <row r="33" spans="1:6" s="12" customFormat="1" ht="11.25" customHeight="1" x14ac:dyDescent="0.2">
      <c r="A33" s="33" t="s">
        <v>53</v>
      </c>
      <c r="B33" s="218">
        <v>30.7</v>
      </c>
      <c r="C33" s="218"/>
      <c r="D33" s="219">
        <v>28.5</v>
      </c>
      <c r="E33" s="14"/>
      <c r="F33"/>
    </row>
    <row r="34" spans="1:6" s="17" customFormat="1" ht="11.25" customHeight="1" x14ac:dyDescent="0.2">
      <c r="A34" s="3" t="s">
        <v>57</v>
      </c>
      <c r="B34" s="273" t="s">
        <v>349</v>
      </c>
      <c r="C34" s="221"/>
      <c r="D34" s="275" t="s">
        <v>350</v>
      </c>
      <c r="E34" s="15"/>
      <c r="F34" s="39"/>
    </row>
    <row r="35" spans="1:6" s="12" customFormat="1" ht="11.25" customHeight="1" x14ac:dyDescent="0.2">
      <c r="A35" s="2" t="s">
        <v>58</v>
      </c>
      <c r="B35" s="214"/>
      <c r="C35" s="214"/>
      <c r="D35" s="215"/>
      <c r="E35" s="14"/>
    </row>
    <row r="36" spans="1:6" s="12" customFormat="1" ht="11.25" customHeight="1" x14ac:dyDescent="0.2">
      <c r="A36" s="33" t="s">
        <v>48</v>
      </c>
      <c r="B36" s="218">
        <v>464.2</v>
      </c>
      <c r="C36" s="218"/>
      <c r="D36" s="219">
        <v>682.8</v>
      </c>
      <c r="E36" s="14"/>
    </row>
    <row r="37" spans="1:6" s="12" customFormat="1" ht="11.25" customHeight="1" x14ac:dyDescent="0.2">
      <c r="A37" s="33" t="s">
        <v>56</v>
      </c>
      <c r="B37" s="218">
        <v>188.1</v>
      </c>
      <c r="C37" s="225"/>
      <c r="D37" s="219">
        <v>277.7</v>
      </c>
      <c r="E37" s="14"/>
    </row>
    <row r="38" spans="1:6" s="12" customFormat="1" ht="11.25" customHeight="1" x14ac:dyDescent="0.2">
      <c r="A38" s="33" t="s">
        <v>53</v>
      </c>
      <c r="B38" s="218">
        <v>567.5</v>
      </c>
      <c r="C38" s="225"/>
      <c r="D38" s="219">
        <v>620.70000000000005</v>
      </c>
      <c r="E38" s="14"/>
    </row>
    <row r="39" spans="1:6" s="17" customFormat="1" ht="11.25" customHeight="1" x14ac:dyDescent="0.2">
      <c r="A39" s="3" t="s">
        <v>59</v>
      </c>
      <c r="B39" s="221">
        <v>-291.5</v>
      </c>
      <c r="C39" s="226"/>
      <c r="D39" s="224">
        <v>-215.6</v>
      </c>
      <c r="E39" s="15"/>
    </row>
    <row r="40" spans="1:6" s="12" customFormat="1" ht="11.25" customHeight="1" x14ac:dyDescent="0.2">
      <c r="A40" s="2" t="s">
        <v>60</v>
      </c>
      <c r="B40" s="269" t="s">
        <v>354</v>
      </c>
      <c r="C40" s="227"/>
      <c r="D40" s="265">
        <v>2472.6</v>
      </c>
      <c r="E40" s="40"/>
    </row>
    <row r="41" spans="1:6" s="12" customFormat="1" ht="11.25" customHeight="1" x14ac:dyDescent="0.2">
      <c r="A41" s="33" t="s">
        <v>26</v>
      </c>
      <c r="B41" s="218">
        <v>210.8</v>
      </c>
      <c r="C41" s="218"/>
      <c r="D41" s="266">
        <v>1570.8</v>
      </c>
      <c r="E41" s="14"/>
    </row>
    <row r="42" spans="1:6" s="12" customFormat="1" ht="11.25" customHeight="1" x14ac:dyDescent="0.2">
      <c r="A42" s="33" t="s">
        <v>61</v>
      </c>
      <c r="B42" s="218">
        <v>775</v>
      </c>
      <c r="C42" s="218"/>
      <c r="D42" s="219">
        <v>868.9</v>
      </c>
      <c r="E42" s="14"/>
    </row>
    <row r="43" spans="1:6" s="12" customFormat="1" ht="11.25" customHeight="1" x14ac:dyDescent="0.2">
      <c r="A43" s="33" t="s">
        <v>62</v>
      </c>
      <c r="B43" s="218">
        <v>31.6</v>
      </c>
      <c r="C43" s="218"/>
      <c r="D43" s="219">
        <v>32.9</v>
      </c>
      <c r="E43" s="14"/>
    </row>
    <row r="44" spans="1:6" s="12" customFormat="1" ht="11.25" customHeight="1" x14ac:dyDescent="0.2">
      <c r="A44" s="2" t="s">
        <v>63</v>
      </c>
      <c r="B44" s="270" t="s">
        <v>355</v>
      </c>
      <c r="C44" s="228"/>
      <c r="D44" s="265">
        <v>3972.6</v>
      </c>
      <c r="E44" s="40"/>
      <c r="F44" s="211"/>
    </row>
    <row r="45" spans="1:6" s="12" customFormat="1" ht="11.25" customHeight="1" x14ac:dyDescent="0.2">
      <c r="A45" s="33" t="s">
        <v>50</v>
      </c>
      <c r="B45" s="271" t="s">
        <v>356</v>
      </c>
      <c r="C45" s="225"/>
      <c r="D45" s="266">
        <v>3226.8</v>
      </c>
      <c r="E45" s="14"/>
    </row>
    <row r="46" spans="1:6" s="12" customFormat="1" ht="11.25" customHeight="1" x14ac:dyDescent="0.2">
      <c r="A46" s="33" t="s">
        <v>51</v>
      </c>
      <c r="B46" s="229">
        <v>679.7</v>
      </c>
      <c r="C46" s="225"/>
      <c r="D46" s="219">
        <v>745.8</v>
      </c>
      <c r="E46" s="14"/>
    </row>
    <row r="47" spans="1:6" s="12" customFormat="1" ht="11.25" customHeight="1" x14ac:dyDescent="0.2">
      <c r="A47" s="2" t="s">
        <v>64</v>
      </c>
      <c r="B47" s="269" t="s">
        <v>357</v>
      </c>
      <c r="C47" s="228"/>
      <c r="D47" s="268">
        <v>-1500</v>
      </c>
      <c r="E47" s="40"/>
    </row>
    <row r="48" spans="1:6" ht="15" x14ac:dyDescent="0.25">
      <c r="A48" s="1"/>
    </row>
    <row r="49" spans="1:6" s="16" customFormat="1" ht="30.75" customHeight="1" x14ac:dyDescent="0.2">
      <c r="A49" s="327" t="s">
        <v>369</v>
      </c>
      <c r="B49" s="327"/>
      <c r="C49" s="327"/>
      <c r="D49" s="327"/>
      <c r="E49" s="190"/>
      <c r="F49" s="12"/>
    </row>
    <row r="50" spans="1:6" s="16" customFormat="1" ht="12.75" customHeight="1" x14ac:dyDescent="0.2">
      <c r="A50" s="78" t="s">
        <v>65</v>
      </c>
      <c r="B50" s="78"/>
      <c r="C50" s="78"/>
      <c r="D50" s="78"/>
      <c r="E50" s="61"/>
      <c r="F50" s="12"/>
    </row>
    <row r="51" spans="1:6" s="16" customFormat="1" ht="21.75" customHeight="1" x14ac:dyDescent="0.2">
      <c r="A51" s="326" t="s">
        <v>202</v>
      </c>
      <c r="B51" s="326"/>
      <c r="C51" s="326"/>
      <c r="D51" s="326"/>
      <c r="E51" s="61"/>
      <c r="F51" s="12"/>
    </row>
    <row r="52" spans="1:6" x14ac:dyDescent="0.2">
      <c r="A52" s="76" t="s">
        <v>66</v>
      </c>
      <c r="B52" s="37"/>
      <c r="C52" s="37"/>
      <c r="D52" s="37"/>
      <c r="E52" s="37"/>
    </row>
  </sheetData>
  <mergeCells count="4">
    <mergeCell ref="A2:D2"/>
    <mergeCell ref="A3:D3"/>
    <mergeCell ref="A51:D51"/>
    <mergeCell ref="A49:D49"/>
  </mergeCells>
  <pageMargins left="0.7" right="0.7" top="0.75" bottom="0.75" header="0.3" footer="0.3"/>
  <pageSetup paperSize="9" scale="81" orientation="portrait" r:id="rId1"/>
  <ignoredErrors>
    <ignoredError sqref="B34 D34 D27 B19 B32 B40 B44:B45 B47 D32"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I119"/>
  <sheetViews>
    <sheetView showGridLines="0" zoomScaleNormal="100" workbookViewId="0"/>
  </sheetViews>
  <sheetFormatPr defaultColWidth="9" defaultRowHeight="12.75" x14ac:dyDescent="0.2"/>
  <cols>
    <col min="1" max="1" width="41.625" style="11" customWidth="1"/>
    <col min="2" max="2" width="9" style="11" bestFit="1" customWidth="1"/>
    <col min="3" max="6" width="9" style="11"/>
    <col min="7" max="7" width="4.625" style="11" customWidth="1"/>
    <col min="8" max="16384" width="9" style="11"/>
  </cols>
  <sheetData>
    <row r="1" spans="1:9" x14ac:dyDescent="0.2">
      <c r="A1" s="311" t="s">
        <v>67</v>
      </c>
      <c r="B1" s="86"/>
      <c r="C1" s="86"/>
      <c r="D1" s="86"/>
      <c r="E1" s="86"/>
      <c r="G1" s="86"/>
      <c r="H1" s="86"/>
      <c r="I1" s="86"/>
    </row>
    <row r="2" spans="1:9" x14ac:dyDescent="0.2">
      <c r="A2" s="324" t="s">
        <v>68</v>
      </c>
      <c r="B2" s="324"/>
      <c r="C2" s="324"/>
      <c r="D2" s="324"/>
      <c r="E2" s="324"/>
      <c r="F2" s="324"/>
      <c r="G2" s="86"/>
      <c r="H2" s="86"/>
      <c r="I2" s="86"/>
    </row>
    <row r="3" spans="1:9" x14ac:dyDescent="0.2">
      <c r="A3" s="18"/>
      <c r="B3" s="18"/>
      <c r="C3" s="18"/>
      <c r="D3" s="18"/>
      <c r="E3" s="18"/>
      <c r="F3" s="18"/>
      <c r="G3" s="86"/>
      <c r="H3" s="86"/>
      <c r="I3" s="86"/>
    </row>
    <row r="4" spans="1:9" s="12" customFormat="1" ht="11.25" x14ac:dyDescent="0.2">
      <c r="B4" s="27" t="s">
        <v>69</v>
      </c>
      <c r="C4" s="232" t="s">
        <v>70</v>
      </c>
      <c r="D4" s="27" t="s">
        <v>71</v>
      </c>
      <c r="E4" s="27" t="s">
        <v>216</v>
      </c>
      <c r="F4" s="27" t="s">
        <v>260</v>
      </c>
    </row>
    <row r="5" spans="1:9" s="12" customFormat="1" ht="22.5" x14ac:dyDescent="0.2">
      <c r="B5" s="27" t="s">
        <v>72</v>
      </c>
      <c r="C5" s="232" t="s">
        <v>73</v>
      </c>
      <c r="D5" s="88" t="s">
        <v>74</v>
      </c>
      <c r="E5" s="88" t="s">
        <v>74</v>
      </c>
      <c r="F5" s="88" t="s">
        <v>74</v>
      </c>
    </row>
    <row r="6" spans="1:9" s="12" customFormat="1" ht="11.1" customHeight="1" x14ac:dyDescent="0.2">
      <c r="A6" s="231" t="s">
        <v>360</v>
      </c>
      <c r="B6" s="27" t="s">
        <v>46</v>
      </c>
      <c r="C6" s="299" t="s">
        <v>46</v>
      </c>
      <c r="D6" s="27" t="s">
        <v>46</v>
      </c>
      <c r="E6" s="27" t="s">
        <v>46</v>
      </c>
      <c r="F6" s="27" t="s">
        <v>46</v>
      </c>
    </row>
    <row r="7" spans="1:9" s="12" customFormat="1" ht="11.1" customHeight="1" x14ac:dyDescent="0.2">
      <c r="A7" s="26" t="s">
        <v>76</v>
      </c>
      <c r="B7" s="27"/>
      <c r="C7" s="299"/>
      <c r="D7" s="27"/>
      <c r="E7" s="27"/>
      <c r="F7" s="27"/>
    </row>
    <row r="8" spans="1:9" s="12" customFormat="1" ht="11.45" customHeight="1" x14ac:dyDescent="0.2">
      <c r="A8" s="6" t="s">
        <v>77</v>
      </c>
      <c r="B8" s="13"/>
      <c r="C8" s="299"/>
      <c r="D8" s="13"/>
      <c r="E8" s="13"/>
      <c r="F8" s="13"/>
    </row>
    <row r="9" spans="1:9" s="12" customFormat="1" ht="11.1" customHeight="1" x14ac:dyDescent="0.2">
      <c r="A9" s="22" t="s">
        <v>78</v>
      </c>
      <c r="B9" s="66">
        <v>1.7</v>
      </c>
      <c r="C9" s="300">
        <v>3.9</v>
      </c>
      <c r="D9" s="66">
        <v>6.3</v>
      </c>
      <c r="E9" s="66">
        <v>5.9</v>
      </c>
      <c r="F9" s="66">
        <v>11</v>
      </c>
    </row>
    <row r="10" spans="1:9" s="12" customFormat="1" ht="11.1" customHeight="1" x14ac:dyDescent="0.2">
      <c r="A10" s="22" t="s">
        <v>370</v>
      </c>
      <c r="B10" s="66">
        <v>0.8</v>
      </c>
      <c r="C10" s="300">
        <v>0.8</v>
      </c>
      <c r="D10" s="66">
        <v>0.8</v>
      </c>
      <c r="E10" s="66">
        <v>0.8</v>
      </c>
      <c r="F10" s="66">
        <v>0.8</v>
      </c>
    </row>
    <row r="11" spans="1:9" s="12" customFormat="1" ht="11.1" customHeight="1" x14ac:dyDescent="0.2">
      <c r="A11" s="22" t="s">
        <v>26</v>
      </c>
      <c r="B11" s="276" t="s">
        <v>348</v>
      </c>
      <c r="C11" s="300">
        <v>5.8</v>
      </c>
      <c r="D11" s="66">
        <v>9.9</v>
      </c>
      <c r="E11" s="66">
        <v>10.5</v>
      </c>
      <c r="F11" s="66">
        <v>17</v>
      </c>
    </row>
    <row r="12" spans="1:9" s="12" customFormat="1" ht="11.1" customHeight="1" x14ac:dyDescent="0.2">
      <c r="A12" s="23" t="s">
        <v>49</v>
      </c>
      <c r="B12" s="67">
        <v>2.4</v>
      </c>
      <c r="C12" s="301">
        <v>10.6</v>
      </c>
      <c r="D12" s="67">
        <v>16.899999999999999</v>
      </c>
      <c r="E12" s="67">
        <v>17.2</v>
      </c>
      <c r="F12" s="189">
        <v>28.8</v>
      </c>
    </row>
    <row r="13" spans="1:9" s="12" customFormat="1" ht="5.0999999999999996" customHeight="1" x14ac:dyDescent="0.2">
      <c r="A13" s="6"/>
      <c r="B13" s="68"/>
      <c r="C13" s="300"/>
      <c r="D13" s="68"/>
      <c r="E13" s="68"/>
      <c r="F13" s="68"/>
    </row>
    <row r="14" spans="1:9" s="12" customFormat="1" ht="11.1" customHeight="1" x14ac:dyDescent="0.2">
      <c r="A14" s="6" t="s">
        <v>1</v>
      </c>
      <c r="B14" s="68"/>
      <c r="C14" s="300"/>
      <c r="D14" s="68"/>
      <c r="E14" s="68"/>
      <c r="F14" s="68"/>
    </row>
    <row r="15" spans="1:9" s="12" customFormat="1" ht="11.1" customHeight="1" x14ac:dyDescent="0.2">
      <c r="A15" s="22" t="s">
        <v>370</v>
      </c>
      <c r="B15" s="66">
        <v>0.6</v>
      </c>
      <c r="C15" s="300">
        <v>0.6</v>
      </c>
      <c r="D15" s="66">
        <v>0.6</v>
      </c>
      <c r="E15" s="66">
        <v>0.6</v>
      </c>
      <c r="F15" s="66">
        <v>0.6</v>
      </c>
    </row>
    <row r="16" spans="1:9" s="12" customFormat="1" ht="11.1" customHeight="1" x14ac:dyDescent="0.2">
      <c r="A16" s="23" t="s">
        <v>49</v>
      </c>
      <c r="B16" s="67">
        <v>0.6</v>
      </c>
      <c r="C16" s="301">
        <v>0.6</v>
      </c>
      <c r="D16" s="67">
        <v>0.6</v>
      </c>
      <c r="E16" s="67">
        <v>0.6</v>
      </c>
      <c r="F16" s="67">
        <v>0.6</v>
      </c>
    </row>
    <row r="17" spans="1:6" s="12" customFormat="1" ht="5.0999999999999996" customHeight="1" x14ac:dyDescent="0.2">
      <c r="A17" s="6"/>
      <c r="B17" s="68"/>
      <c r="C17" s="300"/>
      <c r="D17" s="68"/>
      <c r="E17" s="68"/>
      <c r="F17" s="68"/>
    </row>
    <row r="18" spans="1:6" s="12" customFormat="1" ht="11.1" customHeight="1" x14ac:dyDescent="0.2">
      <c r="A18" s="6" t="s">
        <v>2</v>
      </c>
      <c r="B18" s="68"/>
      <c r="C18" s="300"/>
      <c r="D18" s="68"/>
      <c r="E18" s="68"/>
      <c r="F18" s="68"/>
    </row>
    <row r="19" spans="1:6" s="12" customFormat="1" ht="11.1" customHeight="1" x14ac:dyDescent="0.2">
      <c r="A19" s="22" t="s">
        <v>78</v>
      </c>
      <c r="B19" s="66">
        <v>96</v>
      </c>
      <c r="C19" s="300">
        <v>155</v>
      </c>
      <c r="D19" s="66">
        <v>169.3</v>
      </c>
      <c r="E19" s="66">
        <v>178.4</v>
      </c>
      <c r="F19" s="66">
        <v>148.80000000000001</v>
      </c>
    </row>
    <row r="20" spans="1:6" s="12" customFormat="1" ht="11.1" customHeight="1" x14ac:dyDescent="0.2">
      <c r="A20" s="22" t="s">
        <v>370</v>
      </c>
      <c r="B20" s="66">
        <v>1.7</v>
      </c>
      <c r="C20" s="300">
        <v>1.7</v>
      </c>
      <c r="D20" s="66">
        <v>1.8</v>
      </c>
      <c r="E20" s="66">
        <v>1.8</v>
      </c>
      <c r="F20" s="66">
        <v>1.9</v>
      </c>
    </row>
    <row r="21" spans="1:6" s="12" customFormat="1" ht="11.1" customHeight="1" x14ac:dyDescent="0.2">
      <c r="A21" s="22" t="s">
        <v>26</v>
      </c>
      <c r="B21" s="276" t="s">
        <v>348</v>
      </c>
      <c r="C21" s="300">
        <v>273.60000000000002</v>
      </c>
      <c r="D21" s="66">
        <v>316.89999999999998</v>
      </c>
      <c r="E21" s="66">
        <v>323.10000000000002</v>
      </c>
      <c r="F21" s="66">
        <v>294</v>
      </c>
    </row>
    <row r="22" spans="1:6" s="12" customFormat="1" ht="11.1" customHeight="1" x14ac:dyDescent="0.2">
      <c r="A22" s="23" t="s">
        <v>49</v>
      </c>
      <c r="B22" s="67">
        <v>97.7</v>
      </c>
      <c r="C22" s="301">
        <v>430.3</v>
      </c>
      <c r="D22" s="67">
        <v>488</v>
      </c>
      <c r="E22" s="67">
        <v>503.3</v>
      </c>
      <c r="F22" s="67">
        <v>444.6</v>
      </c>
    </row>
    <row r="23" spans="1:6" s="12" customFormat="1" ht="5.45" customHeight="1" x14ac:dyDescent="0.2">
      <c r="A23" s="23"/>
      <c r="B23" s="68"/>
      <c r="C23" s="300"/>
      <c r="D23" s="68"/>
      <c r="E23" s="68"/>
      <c r="F23" s="68"/>
    </row>
    <row r="24" spans="1:6" s="12" customFormat="1" ht="11.1" customHeight="1" x14ac:dyDescent="0.2">
      <c r="A24" s="26" t="s">
        <v>79</v>
      </c>
      <c r="B24" s="68"/>
      <c r="C24" s="300"/>
      <c r="D24" s="68"/>
      <c r="E24" s="68"/>
      <c r="F24" s="68"/>
    </row>
    <row r="25" spans="1:6" s="12" customFormat="1" ht="11.1" customHeight="1" x14ac:dyDescent="0.2">
      <c r="A25" s="6" t="s">
        <v>3</v>
      </c>
      <c r="B25" s="68"/>
      <c r="C25" s="300"/>
      <c r="D25" s="68"/>
      <c r="E25" s="68"/>
      <c r="F25" s="68"/>
    </row>
    <row r="26" spans="1:6" s="12" customFormat="1" ht="11.1" customHeight="1" x14ac:dyDescent="0.2">
      <c r="A26" s="22" t="s">
        <v>78</v>
      </c>
      <c r="B26" s="196">
        <v>444.2</v>
      </c>
      <c r="C26" s="302">
        <v>497.2</v>
      </c>
      <c r="D26" s="196">
        <v>487.3</v>
      </c>
      <c r="E26" s="196">
        <v>494.7</v>
      </c>
      <c r="F26" s="196">
        <v>491.1</v>
      </c>
    </row>
    <row r="27" spans="1:6" s="12" customFormat="1" ht="11.1" customHeight="1" x14ac:dyDescent="0.2">
      <c r="A27" s="22" t="s">
        <v>370</v>
      </c>
      <c r="B27" s="196">
        <v>8.4</v>
      </c>
      <c r="C27" s="302">
        <v>8.6</v>
      </c>
      <c r="D27" s="196">
        <v>8.8000000000000007</v>
      </c>
      <c r="E27" s="196">
        <v>9</v>
      </c>
      <c r="F27" s="196">
        <v>9.1999999999999993</v>
      </c>
    </row>
    <row r="28" spans="1:6" s="12" customFormat="1" ht="11.1" customHeight="1" x14ac:dyDescent="0.2">
      <c r="A28" s="22" t="s">
        <v>26</v>
      </c>
      <c r="B28" s="277" t="s">
        <v>348</v>
      </c>
      <c r="C28" s="302">
        <v>842.5</v>
      </c>
      <c r="D28" s="196">
        <v>861.7</v>
      </c>
      <c r="E28" s="196">
        <v>907.1</v>
      </c>
      <c r="F28" s="196">
        <v>949.3</v>
      </c>
    </row>
    <row r="29" spans="1:6" s="12" customFormat="1" ht="11.1" customHeight="1" x14ac:dyDescent="0.2">
      <c r="A29" s="23" t="s">
        <v>49</v>
      </c>
      <c r="B29" s="197">
        <v>452.6</v>
      </c>
      <c r="C29" s="303">
        <v>1348.3</v>
      </c>
      <c r="D29" s="278">
        <v>1357.9</v>
      </c>
      <c r="E29" s="278">
        <v>1410.9</v>
      </c>
      <c r="F29" s="278">
        <v>1449.7</v>
      </c>
    </row>
    <row r="30" spans="1:6" s="12" customFormat="1" ht="5.45" customHeight="1" x14ac:dyDescent="0.2">
      <c r="A30" s="6"/>
      <c r="B30" s="68"/>
      <c r="C30" s="300"/>
      <c r="D30" s="68"/>
      <c r="E30" s="68"/>
      <c r="F30" s="68"/>
    </row>
    <row r="31" spans="1:6" s="12" customFormat="1" ht="11.1" customHeight="1" x14ac:dyDescent="0.2">
      <c r="A31" s="6" t="s">
        <v>4</v>
      </c>
      <c r="B31" s="68"/>
      <c r="C31" s="300"/>
      <c r="D31" s="68"/>
      <c r="E31" s="68"/>
      <c r="F31" s="68"/>
    </row>
    <row r="32" spans="1:6" s="12" customFormat="1" ht="11.1" customHeight="1" x14ac:dyDescent="0.2">
      <c r="A32" s="22" t="s">
        <v>78</v>
      </c>
      <c r="B32" s="66">
        <v>1.7</v>
      </c>
      <c r="C32" s="300">
        <v>2.6</v>
      </c>
      <c r="D32" s="66">
        <v>3.6</v>
      </c>
      <c r="E32" s="66">
        <v>3.7</v>
      </c>
      <c r="F32" s="66">
        <v>3.9</v>
      </c>
    </row>
    <row r="33" spans="1:6" s="12" customFormat="1" ht="11.1" customHeight="1" x14ac:dyDescent="0.2">
      <c r="A33" s="22" t="s">
        <v>370</v>
      </c>
      <c r="B33" s="66">
        <v>0.1</v>
      </c>
      <c r="C33" s="300">
        <v>0.1</v>
      </c>
      <c r="D33" s="66">
        <v>0.1</v>
      </c>
      <c r="E33" s="66">
        <v>0.1</v>
      </c>
      <c r="F33" s="66">
        <v>0.1</v>
      </c>
    </row>
    <row r="34" spans="1:6" s="12" customFormat="1" ht="11.1" customHeight="1" x14ac:dyDescent="0.2">
      <c r="A34" s="22" t="s">
        <v>26</v>
      </c>
      <c r="B34" s="276" t="s">
        <v>348</v>
      </c>
      <c r="C34" s="300">
        <v>1.2</v>
      </c>
      <c r="D34" s="66">
        <v>2</v>
      </c>
      <c r="E34" s="66">
        <v>2.7</v>
      </c>
      <c r="F34" s="66">
        <v>2.8</v>
      </c>
    </row>
    <row r="35" spans="1:6" s="12" customFormat="1" ht="11.1" customHeight="1" x14ac:dyDescent="0.2">
      <c r="A35" s="23" t="s">
        <v>49</v>
      </c>
      <c r="B35" s="67">
        <v>1.7</v>
      </c>
      <c r="C35" s="301">
        <v>3.9</v>
      </c>
      <c r="D35" s="67">
        <v>5.6</v>
      </c>
      <c r="E35" s="67">
        <v>6.5</v>
      </c>
      <c r="F35" s="67">
        <v>6.8</v>
      </c>
    </row>
    <row r="36" spans="1:6" s="12" customFormat="1" ht="5.45" customHeight="1" x14ac:dyDescent="0.2">
      <c r="A36" s="22"/>
      <c r="B36" s="68"/>
      <c r="C36" s="300"/>
      <c r="D36" s="68"/>
      <c r="E36" s="68"/>
      <c r="F36" s="68"/>
    </row>
    <row r="37" spans="1:6" s="12" customFormat="1" ht="11.1" customHeight="1" x14ac:dyDescent="0.2">
      <c r="A37" s="6" t="s">
        <v>5</v>
      </c>
      <c r="B37" s="68"/>
      <c r="C37" s="300"/>
      <c r="D37" s="68"/>
      <c r="E37" s="68"/>
      <c r="F37" s="68"/>
    </row>
    <row r="38" spans="1:6" s="12" customFormat="1" ht="11.1" customHeight="1" x14ac:dyDescent="0.2">
      <c r="A38" s="22" t="s">
        <v>78</v>
      </c>
      <c r="B38" s="66">
        <v>0.9</v>
      </c>
      <c r="C38" s="300">
        <v>1.6</v>
      </c>
      <c r="D38" s="66">
        <v>1.5</v>
      </c>
      <c r="E38" s="66">
        <v>1.6</v>
      </c>
      <c r="F38" s="66">
        <v>1.4</v>
      </c>
    </row>
    <row r="39" spans="1:6" s="12" customFormat="1" ht="11.1" customHeight="1" x14ac:dyDescent="0.2">
      <c r="A39" s="22" t="s">
        <v>370</v>
      </c>
      <c r="B39" s="66">
        <v>0.1</v>
      </c>
      <c r="C39" s="300">
        <v>0.1</v>
      </c>
      <c r="D39" s="66">
        <v>0.1</v>
      </c>
      <c r="E39" s="66">
        <v>0.1</v>
      </c>
      <c r="F39" s="66">
        <v>0.1</v>
      </c>
    </row>
    <row r="40" spans="1:6" s="12" customFormat="1" ht="11.1" customHeight="1" x14ac:dyDescent="0.2">
      <c r="A40" s="22" t="s">
        <v>26</v>
      </c>
      <c r="B40" s="276" t="s">
        <v>348</v>
      </c>
      <c r="C40" s="300">
        <v>1.8</v>
      </c>
      <c r="D40" s="66">
        <v>4.0999999999999996</v>
      </c>
      <c r="E40" s="66">
        <v>3.9</v>
      </c>
      <c r="F40" s="66">
        <v>4</v>
      </c>
    </row>
    <row r="41" spans="1:6" s="12" customFormat="1" ht="11.1" customHeight="1" x14ac:dyDescent="0.2">
      <c r="A41" s="23" t="s">
        <v>49</v>
      </c>
      <c r="B41" s="67">
        <v>1</v>
      </c>
      <c r="C41" s="301">
        <v>3.4</v>
      </c>
      <c r="D41" s="67">
        <v>5.6</v>
      </c>
      <c r="E41" s="67">
        <v>5.5</v>
      </c>
      <c r="F41" s="67">
        <v>5.5</v>
      </c>
    </row>
    <row r="42" spans="1:6" s="12" customFormat="1" ht="5.45" customHeight="1" x14ac:dyDescent="0.2">
      <c r="A42" s="6"/>
      <c r="B42" s="68"/>
      <c r="C42" s="300"/>
      <c r="D42" s="68"/>
      <c r="E42" s="68"/>
      <c r="F42" s="68"/>
    </row>
    <row r="43" spans="1:6" s="12" customFormat="1" ht="11.1" customHeight="1" x14ac:dyDescent="0.2">
      <c r="A43" s="25" t="s">
        <v>80</v>
      </c>
      <c r="B43" s="68"/>
      <c r="C43" s="300"/>
      <c r="D43" s="68"/>
      <c r="E43" s="68"/>
      <c r="F43" s="68"/>
    </row>
    <row r="44" spans="1:6" s="12" customFormat="1" ht="11.1" customHeight="1" x14ac:dyDescent="0.2">
      <c r="A44" s="6" t="s">
        <v>81</v>
      </c>
      <c r="B44" s="68"/>
      <c r="C44" s="300"/>
      <c r="D44" s="68"/>
      <c r="E44" s="68"/>
      <c r="F44" s="68"/>
    </row>
    <row r="45" spans="1:6" s="12" customFormat="1" ht="11.1" customHeight="1" x14ac:dyDescent="0.2">
      <c r="A45" s="22" t="s">
        <v>78</v>
      </c>
      <c r="B45" s="66">
        <v>20.8</v>
      </c>
      <c r="C45" s="300">
        <v>21.6</v>
      </c>
      <c r="D45" s="66">
        <v>20.399999999999999</v>
      </c>
      <c r="E45" s="66">
        <v>21.9</v>
      </c>
      <c r="F45" s="66">
        <v>23.3</v>
      </c>
    </row>
    <row r="46" spans="1:6" s="12" customFormat="1" ht="11.1" customHeight="1" x14ac:dyDescent="0.2">
      <c r="A46" s="22" t="s">
        <v>370</v>
      </c>
      <c r="B46" s="66">
        <v>0.7</v>
      </c>
      <c r="C46" s="300">
        <v>1</v>
      </c>
      <c r="D46" s="66">
        <v>1</v>
      </c>
      <c r="E46" s="66">
        <v>1</v>
      </c>
      <c r="F46" s="66">
        <v>1.1000000000000001</v>
      </c>
    </row>
    <row r="47" spans="1:6" s="12" customFormat="1" ht="11.1" customHeight="1" x14ac:dyDescent="0.2">
      <c r="A47" s="22" t="s">
        <v>26</v>
      </c>
      <c r="B47" s="276" t="s">
        <v>348</v>
      </c>
      <c r="C47" s="300">
        <v>35.1</v>
      </c>
      <c r="D47" s="66">
        <v>33.700000000000003</v>
      </c>
      <c r="E47" s="66">
        <v>35</v>
      </c>
      <c r="F47" s="66">
        <v>37.4</v>
      </c>
    </row>
    <row r="48" spans="1:6" s="12" customFormat="1" ht="11.1" customHeight="1" x14ac:dyDescent="0.2">
      <c r="A48" s="23" t="s">
        <v>49</v>
      </c>
      <c r="B48" s="67">
        <v>21.5</v>
      </c>
      <c r="C48" s="301">
        <v>57.7</v>
      </c>
      <c r="D48" s="67">
        <v>55.1</v>
      </c>
      <c r="E48" s="67">
        <v>57.9</v>
      </c>
      <c r="F48" s="67">
        <v>61.8</v>
      </c>
    </row>
    <row r="49" spans="1:6" s="12" customFormat="1" ht="5.0999999999999996" customHeight="1" x14ac:dyDescent="0.2">
      <c r="A49" s="6"/>
      <c r="B49" s="68"/>
      <c r="C49" s="300"/>
      <c r="D49" s="68"/>
      <c r="E49" s="68"/>
      <c r="F49" s="68"/>
    </row>
    <row r="50" spans="1:6" s="12" customFormat="1" ht="11.1" customHeight="1" x14ac:dyDescent="0.2">
      <c r="A50" s="6" t="s">
        <v>7</v>
      </c>
      <c r="B50" s="68"/>
      <c r="C50" s="300"/>
      <c r="D50" s="68"/>
      <c r="E50" s="68"/>
      <c r="F50" s="68"/>
    </row>
    <row r="51" spans="1:6" s="12" customFormat="1" ht="11.1" customHeight="1" x14ac:dyDescent="0.2">
      <c r="A51" s="22" t="s">
        <v>78</v>
      </c>
      <c r="B51" s="66">
        <v>1</v>
      </c>
      <c r="C51" s="300">
        <v>0.7</v>
      </c>
      <c r="D51" s="66">
        <v>0.8</v>
      </c>
      <c r="E51" s="66">
        <v>0.2</v>
      </c>
      <c r="F51" s="66">
        <v>0.3</v>
      </c>
    </row>
    <row r="52" spans="1:6" s="12" customFormat="1" ht="11.1" customHeight="1" x14ac:dyDescent="0.2">
      <c r="A52" s="22" t="s">
        <v>370</v>
      </c>
      <c r="B52" s="66">
        <v>0.2</v>
      </c>
      <c r="C52" s="300">
        <v>0.1</v>
      </c>
      <c r="D52" s="66">
        <v>0.1</v>
      </c>
      <c r="E52" s="66">
        <v>0.1</v>
      </c>
      <c r="F52" s="66">
        <v>0.1</v>
      </c>
    </row>
    <row r="53" spans="1:6" s="12" customFormat="1" ht="11.1" customHeight="1" x14ac:dyDescent="0.2">
      <c r="A53" s="22" t="s">
        <v>26</v>
      </c>
      <c r="B53" s="276" t="s">
        <v>348</v>
      </c>
      <c r="C53" s="300">
        <v>1.7</v>
      </c>
      <c r="D53" s="66">
        <v>1.8</v>
      </c>
      <c r="E53" s="66">
        <v>0.7</v>
      </c>
      <c r="F53" s="66">
        <v>0.5</v>
      </c>
    </row>
    <row r="54" spans="1:6" s="12" customFormat="1" ht="11.1" customHeight="1" x14ac:dyDescent="0.2">
      <c r="A54" s="23" t="s">
        <v>49</v>
      </c>
      <c r="B54" s="67">
        <v>1.2</v>
      </c>
      <c r="C54" s="301">
        <v>2.5</v>
      </c>
      <c r="D54" s="67">
        <v>2.7</v>
      </c>
      <c r="E54" s="67">
        <v>1</v>
      </c>
      <c r="F54" s="67">
        <v>0.9</v>
      </c>
    </row>
    <row r="55" spans="1:6" s="12" customFormat="1" ht="5.45" customHeight="1" x14ac:dyDescent="0.2">
      <c r="A55" s="23"/>
      <c r="B55" s="69"/>
      <c r="C55" s="304"/>
      <c r="D55" s="69"/>
      <c r="E55" s="69"/>
      <c r="F55" s="69"/>
    </row>
    <row r="56" spans="1:6" s="12" customFormat="1" ht="11.45" customHeight="1" x14ac:dyDescent="0.2">
      <c r="A56" s="6" t="s">
        <v>9</v>
      </c>
      <c r="B56" s="68"/>
      <c r="C56" s="300"/>
      <c r="D56" s="68"/>
      <c r="E56" s="68"/>
      <c r="F56" s="68"/>
    </row>
    <row r="57" spans="1:6" s="12" customFormat="1" ht="11.1" customHeight="1" x14ac:dyDescent="0.2">
      <c r="A57" s="22" t="s">
        <v>78</v>
      </c>
      <c r="B57" s="66">
        <v>16.100000000000001</v>
      </c>
      <c r="C57" s="300">
        <v>18.5</v>
      </c>
      <c r="D57" s="66">
        <v>32.700000000000003</v>
      </c>
      <c r="E57" s="66">
        <v>51.2</v>
      </c>
      <c r="F57" s="66">
        <v>49.2</v>
      </c>
    </row>
    <row r="58" spans="1:6" s="12" customFormat="1" ht="11.1" customHeight="1" x14ac:dyDescent="0.2">
      <c r="A58" s="22" t="s">
        <v>370</v>
      </c>
      <c r="B58" s="66">
        <v>1.1000000000000001</v>
      </c>
      <c r="C58" s="300">
        <v>1.1000000000000001</v>
      </c>
      <c r="D58" s="66">
        <v>1.2</v>
      </c>
      <c r="E58" s="66">
        <v>1.2</v>
      </c>
      <c r="F58" s="66">
        <v>1.3</v>
      </c>
    </row>
    <row r="59" spans="1:6" s="12" customFormat="1" ht="11.1" customHeight="1" x14ac:dyDescent="0.2">
      <c r="A59" s="22" t="s">
        <v>26</v>
      </c>
      <c r="B59" s="276" t="s">
        <v>348</v>
      </c>
      <c r="C59" s="300">
        <v>31.4</v>
      </c>
      <c r="D59" s="66">
        <v>51</v>
      </c>
      <c r="E59" s="66">
        <v>81.5</v>
      </c>
      <c r="F59" s="66">
        <v>87</v>
      </c>
    </row>
    <row r="60" spans="1:6" s="12" customFormat="1" ht="11.1" customHeight="1" x14ac:dyDescent="0.2">
      <c r="A60" s="23" t="s">
        <v>49</v>
      </c>
      <c r="B60" s="67">
        <v>17.2</v>
      </c>
      <c r="C60" s="301">
        <v>51</v>
      </c>
      <c r="D60" s="67">
        <v>84.8</v>
      </c>
      <c r="E60" s="67">
        <v>134</v>
      </c>
      <c r="F60" s="67">
        <v>137.6</v>
      </c>
    </row>
    <row r="61" spans="1:6" s="12" customFormat="1" ht="5.0999999999999996" customHeight="1" x14ac:dyDescent="0.2">
      <c r="A61" s="6"/>
      <c r="B61" s="14"/>
      <c r="C61" s="310"/>
      <c r="D61" s="14"/>
      <c r="E61" s="14"/>
      <c r="F61" s="14"/>
    </row>
    <row r="62" spans="1:6" s="12" customFormat="1" ht="11.1" customHeight="1" x14ac:dyDescent="0.2">
      <c r="A62" s="6" t="s">
        <v>8</v>
      </c>
      <c r="B62" s="14"/>
      <c r="C62" s="299"/>
      <c r="D62" s="14"/>
      <c r="E62" s="14"/>
      <c r="F62" s="14"/>
    </row>
    <row r="63" spans="1:6" s="12" customFormat="1" ht="11.45" customHeight="1" x14ac:dyDescent="0.2">
      <c r="A63" s="22" t="s">
        <v>78</v>
      </c>
      <c r="B63" s="66">
        <v>110.4</v>
      </c>
      <c r="C63" s="299">
        <v>111.2</v>
      </c>
      <c r="D63" s="66">
        <v>118</v>
      </c>
      <c r="E63" s="66">
        <v>116.9</v>
      </c>
      <c r="F63" s="66">
        <v>112.5</v>
      </c>
    </row>
    <row r="64" spans="1:6" s="12" customFormat="1" ht="11.1" customHeight="1" x14ac:dyDescent="0.2">
      <c r="A64" s="22" t="s">
        <v>370</v>
      </c>
      <c r="B64" s="66">
        <v>3.9</v>
      </c>
      <c r="C64" s="299">
        <v>4</v>
      </c>
      <c r="D64" s="66">
        <v>4.0999999999999996</v>
      </c>
      <c r="E64" s="66">
        <v>4.2</v>
      </c>
      <c r="F64" s="66">
        <v>4.3</v>
      </c>
    </row>
    <row r="65" spans="1:6" s="12" customFormat="1" ht="11.45" customHeight="1" x14ac:dyDescent="0.2">
      <c r="A65" s="22" t="s">
        <v>26</v>
      </c>
      <c r="B65" s="276" t="s">
        <v>348</v>
      </c>
      <c r="C65" s="299">
        <v>220.1</v>
      </c>
      <c r="D65" s="66">
        <v>230.7</v>
      </c>
      <c r="E65" s="66">
        <v>232.5</v>
      </c>
      <c r="F65" s="66">
        <v>225.3</v>
      </c>
    </row>
    <row r="66" spans="1:6" s="12" customFormat="1" ht="11.1" customHeight="1" x14ac:dyDescent="0.2">
      <c r="A66" s="23" t="s">
        <v>49</v>
      </c>
      <c r="B66" s="67">
        <v>114.3</v>
      </c>
      <c r="C66" s="301">
        <v>335.2</v>
      </c>
      <c r="D66" s="67">
        <v>352.8</v>
      </c>
      <c r="E66" s="67">
        <v>353.6</v>
      </c>
      <c r="F66" s="67">
        <v>342.1</v>
      </c>
    </row>
    <row r="67" spans="1:6" s="12" customFormat="1" ht="5.0999999999999996" customHeight="1" x14ac:dyDescent="0.2">
      <c r="A67" s="23"/>
      <c r="B67" s="69"/>
      <c r="C67" s="304"/>
      <c r="D67" s="69"/>
      <c r="E67" s="69"/>
      <c r="F67" s="69"/>
    </row>
    <row r="68" spans="1:6" s="12" customFormat="1" ht="11.1" customHeight="1" x14ac:dyDescent="0.2">
      <c r="A68" s="6" t="s">
        <v>6</v>
      </c>
      <c r="B68" s="68"/>
      <c r="C68" s="300"/>
      <c r="D68" s="68"/>
      <c r="E68" s="68"/>
      <c r="F68" s="68"/>
    </row>
    <row r="69" spans="1:6" s="12" customFormat="1" ht="11.1" customHeight="1" x14ac:dyDescent="0.2">
      <c r="A69" s="22" t="s">
        <v>78</v>
      </c>
      <c r="B69" s="66">
        <v>16.8</v>
      </c>
      <c r="C69" s="299">
        <v>20.3</v>
      </c>
      <c r="D69" s="66">
        <v>24.7</v>
      </c>
      <c r="E69" s="66">
        <v>27.3</v>
      </c>
      <c r="F69" s="66">
        <v>31.5</v>
      </c>
    </row>
    <row r="70" spans="1:6" s="12" customFormat="1" ht="11.1" customHeight="1" x14ac:dyDescent="0.2">
      <c r="A70" s="22" t="s">
        <v>370</v>
      </c>
      <c r="B70" s="66">
        <v>0.9</v>
      </c>
      <c r="C70" s="299">
        <v>1</v>
      </c>
      <c r="D70" s="66">
        <v>1</v>
      </c>
      <c r="E70" s="66">
        <v>1</v>
      </c>
      <c r="F70" s="66">
        <v>1.1000000000000001</v>
      </c>
    </row>
    <row r="71" spans="1:6" s="12" customFormat="1" ht="11.45" customHeight="1" x14ac:dyDescent="0.2">
      <c r="A71" s="22" t="s">
        <v>26</v>
      </c>
      <c r="B71" s="276" t="s">
        <v>348</v>
      </c>
      <c r="C71" s="299">
        <v>34</v>
      </c>
      <c r="D71" s="66">
        <v>41.3</v>
      </c>
      <c r="E71" s="66">
        <v>46.6</v>
      </c>
      <c r="F71" s="66">
        <v>53.3</v>
      </c>
    </row>
    <row r="72" spans="1:6" s="12" customFormat="1" ht="11.1" customHeight="1" x14ac:dyDescent="0.2">
      <c r="A72" s="23" t="s">
        <v>49</v>
      </c>
      <c r="B72" s="67">
        <v>17.7</v>
      </c>
      <c r="C72" s="301">
        <v>55.3</v>
      </c>
      <c r="D72" s="67">
        <v>67.099999999999994</v>
      </c>
      <c r="E72" s="67">
        <v>75</v>
      </c>
      <c r="F72" s="67">
        <v>85.9</v>
      </c>
    </row>
    <row r="73" spans="1:6" s="12" customFormat="1" ht="11.1" customHeight="1" x14ac:dyDescent="0.2">
      <c r="A73" s="25" t="s">
        <v>83</v>
      </c>
      <c r="B73" s="68"/>
      <c r="C73" s="300"/>
      <c r="D73" s="68"/>
      <c r="E73" s="68"/>
      <c r="F73" s="68"/>
    </row>
    <row r="74" spans="1:6" s="12" customFormat="1" ht="11.1" customHeight="1" x14ac:dyDescent="0.2">
      <c r="A74" s="6" t="s">
        <v>84</v>
      </c>
      <c r="B74" s="68"/>
      <c r="C74" s="300"/>
      <c r="D74" s="68"/>
      <c r="E74" s="68"/>
      <c r="F74" s="68"/>
    </row>
    <row r="75" spans="1:6" s="12" customFormat="1" ht="11.1" customHeight="1" x14ac:dyDescent="0.2">
      <c r="A75" s="22" t="s">
        <v>78</v>
      </c>
      <c r="B75" s="66">
        <v>1.3</v>
      </c>
      <c r="C75" s="299">
        <v>5.7</v>
      </c>
      <c r="D75" s="66">
        <v>24.2</v>
      </c>
      <c r="E75" s="66">
        <v>27.3</v>
      </c>
      <c r="F75" s="66">
        <v>17.399999999999999</v>
      </c>
    </row>
    <row r="76" spans="1:6" s="12" customFormat="1" ht="11.45" customHeight="1" x14ac:dyDescent="0.2">
      <c r="A76" s="22" t="s">
        <v>370</v>
      </c>
      <c r="B76" s="66">
        <v>12.6</v>
      </c>
      <c r="C76" s="299">
        <v>13</v>
      </c>
      <c r="D76" s="66">
        <v>13.4</v>
      </c>
      <c r="E76" s="66">
        <v>13.8</v>
      </c>
      <c r="F76" s="66">
        <v>14.2</v>
      </c>
    </row>
    <row r="77" spans="1:6" s="12" customFormat="1" ht="10.5" customHeight="1" x14ac:dyDescent="0.2">
      <c r="A77" s="22" t="s">
        <v>26</v>
      </c>
      <c r="B77" s="66">
        <v>5.6</v>
      </c>
      <c r="C77" s="299">
        <v>48.7</v>
      </c>
      <c r="D77" s="66">
        <v>41.1</v>
      </c>
      <c r="E77" s="66">
        <v>42.3</v>
      </c>
      <c r="F77" s="66">
        <v>47.7</v>
      </c>
    </row>
    <row r="78" spans="1:6" s="12" customFormat="1" ht="12" customHeight="1" x14ac:dyDescent="0.2">
      <c r="A78" s="23" t="s">
        <v>49</v>
      </c>
      <c r="B78" s="67">
        <v>19.5</v>
      </c>
      <c r="C78" s="301">
        <v>67.400000000000006</v>
      </c>
      <c r="D78" s="67">
        <v>78.7</v>
      </c>
      <c r="E78" s="67">
        <v>83.3</v>
      </c>
      <c r="F78" s="67">
        <v>79.3</v>
      </c>
    </row>
    <row r="79" spans="1:6" s="12" customFormat="1" ht="5.0999999999999996" customHeight="1" x14ac:dyDescent="0.2">
      <c r="A79" s="24"/>
      <c r="B79" s="68"/>
      <c r="C79" s="300"/>
      <c r="D79" s="68"/>
      <c r="E79" s="68"/>
      <c r="F79" s="68"/>
    </row>
    <row r="80" spans="1:6" s="12" customFormat="1" ht="11.45" customHeight="1" x14ac:dyDescent="0.2">
      <c r="A80" s="6" t="s">
        <v>10</v>
      </c>
      <c r="B80" s="68"/>
      <c r="C80" s="300"/>
      <c r="D80" s="68"/>
      <c r="E80" s="68"/>
      <c r="F80" s="68"/>
    </row>
    <row r="81" spans="1:6" s="12" customFormat="1" ht="11.45" customHeight="1" x14ac:dyDescent="0.2">
      <c r="A81" s="22" t="s">
        <v>78</v>
      </c>
      <c r="B81" s="66">
        <v>1.4</v>
      </c>
      <c r="C81" s="299">
        <v>3.3</v>
      </c>
      <c r="D81" s="66">
        <v>7.1</v>
      </c>
      <c r="E81" s="66">
        <v>7.6</v>
      </c>
      <c r="F81" s="66">
        <v>8.1999999999999993</v>
      </c>
    </row>
    <row r="82" spans="1:6" s="12" customFormat="1" ht="11.45" customHeight="1" x14ac:dyDescent="0.2">
      <c r="A82" s="22" t="s">
        <v>370</v>
      </c>
      <c r="B82" s="66">
        <v>0.2</v>
      </c>
      <c r="C82" s="299">
        <v>0.2</v>
      </c>
      <c r="D82" s="66">
        <v>0.2</v>
      </c>
      <c r="E82" s="66">
        <v>0.2</v>
      </c>
      <c r="F82" s="66">
        <v>0.2</v>
      </c>
    </row>
    <row r="83" spans="1:6" s="12" customFormat="1" ht="11.1" customHeight="1" x14ac:dyDescent="0.2">
      <c r="A83" s="22" t="s">
        <v>26</v>
      </c>
      <c r="B83" s="276" t="s">
        <v>348</v>
      </c>
      <c r="C83" s="299">
        <v>6.8</v>
      </c>
      <c r="D83" s="66">
        <v>10.1</v>
      </c>
      <c r="E83" s="66">
        <v>16.8</v>
      </c>
      <c r="F83" s="66">
        <v>17.7</v>
      </c>
    </row>
    <row r="84" spans="1:6" s="12" customFormat="1" ht="11.1" customHeight="1" x14ac:dyDescent="0.2">
      <c r="A84" s="23" t="s">
        <v>49</v>
      </c>
      <c r="B84" s="67">
        <v>1.6</v>
      </c>
      <c r="C84" s="301">
        <v>10.199999999999999</v>
      </c>
      <c r="D84" s="67">
        <v>17.399999999999999</v>
      </c>
      <c r="E84" s="67">
        <v>24.6</v>
      </c>
      <c r="F84" s="67">
        <v>26.1</v>
      </c>
    </row>
    <row r="85" spans="1:6" s="12" customFormat="1" ht="5.0999999999999996" customHeight="1" x14ac:dyDescent="0.2">
      <c r="A85" s="6"/>
      <c r="B85" s="68"/>
      <c r="C85" s="300"/>
      <c r="D85" s="68"/>
      <c r="E85" s="68"/>
      <c r="F85" s="68"/>
    </row>
    <row r="86" spans="1:6" s="12" customFormat="1" ht="11.1" customHeight="1" x14ac:dyDescent="0.2">
      <c r="A86" s="6" t="s">
        <v>11</v>
      </c>
      <c r="B86" s="68"/>
      <c r="C86" s="300"/>
      <c r="D86" s="68"/>
      <c r="E86" s="68"/>
      <c r="F86" s="68"/>
    </row>
    <row r="87" spans="1:6" s="12" customFormat="1" ht="11.1" customHeight="1" x14ac:dyDescent="0.2">
      <c r="A87" s="22" t="s">
        <v>78</v>
      </c>
      <c r="B87" s="66">
        <v>7.9</v>
      </c>
      <c r="C87" s="299">
        <v>7.9</v>
      </c>
      <c r="D87" s="66">
        <v>7.9</v>
      </c>
      <c r="E87" s="66">
        <v>8.4</v>
      </c>
      <c r="F87" s="66">
        <v>8.9</v>
      </c>
    </row>
    <row r="88" spans="1:6" s="12" customFormat="1" ht="11.1" customHeight="1" x14ac:dyDescent="0.2">
      <c r="A88" s="22" t="s">
        <v>26</v>
      </c>
      <c r="B88" s="66">
        <v>32.799999999999997</v>
      </c>
      <c r="C88" s="299">
        <v>14</v>
      </c>
      <c r="D88" s="66">
        <v>13.9</v>
      </c>
      <c r="E88" s="66">
        <v>13.9</v>
      </c>
      <c r="F88" s="66">
        <v>14.6</v>
      </c>
    </row>
    <row r="89" spans="1:6" s="12" customFormat="1" ht="11.1" customHeight="1" x14ac:dyDescent="0.2">
      <c r="A89" s="23" t="s">
        <v>49</v>
      </c>
      <c r="B89" s="67">
        <v>40.799999999999997</v>
      </c>
      <c r="C89" s="301">
        <v>21.9</v>
      </c>
      <c r="D89" s="67">
        <v>21.9</v>
      </c>
      <c r="E89" s="67">
        <v>22.3</v>
      </c>
      <c r="F89" s="67">
        <v>23.5</v>
      </c>
    </row>
    <row r="90" spans="1:6" s="12" customFormat="1" ht="5.0999999999999996" customHeight="1" x14ac:dyDescent="0.2">
      <c r="B90" s="70"/>
      <c r="C90" s="305"/>
      <c r="D90" s="70"/>
      <c r="E90" s="70"/>
      <c r="F90" s="70"/>
    </row>
    <row r="91" spans="1:6" s="12" customFormat="1" ht="11.1" customHeight="1" x14ac:dyDescent="0.2">
      <c r="A91" s="6" t="s">
        <v>12</v>
      </c>
      <c r="B91" s="68"/>
      <c r="C91" s="300"/>
      <c r="D91" s="68"/>
      <c r="E91" s="68"/>
      <c r="F91" s="68"/>
    </row>
    <row r="92" spans="1:6" s="12" customFormat="1" ht="11.1" customHeight="1" x14ac:dyDescent="0.2">
      <c r="A92" s="22" t="s">
        <v>78</v>
      </c>
      <c r="B92" s="66">
        <v>54.9</v>
      </c>
      <c r="C92" s="299">
        <v>18.7</v>
      </c>
      <c r="D92" s="66">
        <v>14.7</v>
      </c>
      <c r="E92" s="66">
        <v>7.1</v>
      </c>
      <c r="F92" s="66">
        <v>1.6</v>
      </c>
    </row>
    <row r="93" spans="1:6" s="12" customFormat="1" ht="11.1" customHeight="1" x14ac:dyDescent="0.2">
      <c r="A93" s="22" t="s">
        <v>26</v>
      </c>
      <c r="B93" s="66">
        <v>172.4</v>
      </c>
      <c r="C93" s="299">
        <v>54.3</v>
      </c>
      <c r="D93" s="66">
        <v>54.8</v>
      </c>
      <c r="E93" s="66">
        <v>54.6</v>
      </c>
      <c r="F93" s="66">
        <v>53.7</v>
      </c>
    </row>
    <row r="94" spans="1:6" s="12" customFormat="1" ht="11.1" customHeight="1" x14ac:dyDescent="0.2">
      <c r="A94" s="23" t="s">
        <v>49</v>
      </c>
      <c r="B94" s="67">
        <v>227.3</v>
      </c>
      <c r="C94" s="301">
        <v>73</v>
      </c>
      <c r="D94" s="67">
        <v>69.5</v>
      </c>
      <c r="E94" s="67">
        <v>61.7</v>
      </c>
      <c r="F94" s="67">
        <v>55.3</v>
      </c>
    </row>
    <row r="95" spans="1:6" s="12" customFormat="1" ht="5.0999999999999996" customHeight="1" x14ac:dyDescent="0.2">
      <c r="A95" s="6"/>
      <c r="B95" s="68"/>
      <c r="C95" s="300"/>
      <c r="D95" s="68"/>
      <c r="E95" s="68"/>
      <c r="F95" s="68"/>
    </row>
    <row r="96" spans="1:6" s="12" customFormat="1" ht="11.1" customHeight="1" x14ac:dyDescent="0.2">
      <c r="A96" s="41" t="s">
        <v>13</v>
      </c>
      <c r="B96" s="68"/>
      <c r="C96" s="300"/>
      <c r="D96" s="68"/>
      <c r="E96" s="68"/>
      <c r="F96" s="68"/>
    </row>
    <row r="97" spans="1:6" s="12" customFormat="1" ht="11.1" customHeight="1" x14ac:dyDescent="0.2">
      <c r="A97" s="22" t="s">
        <v>78</v>
      </c>
      <c r="B97" s="276" t="s">
        <v>348</v>
      </c>
      <c r="C97" s="299">
        <v>0.7</v>
      </c>
      <c r="D97" s="66">
        <v>2.2999999999999998</v>
      </c>
      <c r="E97" s="66">
        <v>2</v>
      </c>
      <c r="F97" s="66">
        <v>1.7</v>
      </c>
    </row>
    <row r="98" spans="1:6" s="12" customFormat="1" ht="11.1" customHeight="1" x14ac:dyDescent="0.2">
      <c r="A98" s="22" t="s">
        <v>370</v>
      </c>
      <c r="B98" s="66">
        <v>0.5</v>
      </c>
      <c r="C98" s="299">
        <v>0.6</v>
      </c>
      <c r="D98" s="66">
        <v>0.6</v>
      </c>
      <c r="E98" s="66">
        <v>0.6</v>
      </c>
      <c r="F98" s="66">
        <v>0.6</v>
      </c>
    </row>
    <row r="99" spans="1:6" s="12" customFormat="1" ht="11.45" customHeight="1" x14ac:dyDescent="0.2">
      <c r="A99" s="23" t="s">
        <v>49</v>
      </c>
      <c r="B99" s="67">
        <v>0.5</v>
      </c>
      <c r="C99" s="301">
        <v>1.3</v>
      </c>
      <c r="D99" s="67">
        <v>2.9</v>
      </c>
      <c r="E99" s="67">
        <v>2.6</v>
      </c>
      <c r="F99" s="67">
        <v>2.4</v>
      </c>
    </row>
    <row r="100" spans="1:6" s="12" customFormat="1" ht="5.45" customHeight="1" x14ac:dyDescent="0.2">
      <c r="A100" s="6"/>
      <c r="B100" s="68"/>
      <c r="C100" s="300"/>
      <c r="D100" s="68"/>
      <c r="E100" s="68"/>
      <c r="F100" s="68"/>
    </row>
    <row r="101" spans="1:6" s="12" customFormat="1" ht="11.45" customHeight="1" x14ac:dyDescent="0.2">
      <c r="A101" s="57" t="s">
        <v>85</v>
      </c>
      <c r="B101" s="71"/>
      <c r="C101" s="306"/>
      <c r="D101" s="71"/>
      <c r="E101" s="71"/>
      <c r="F101" s="71"/>
    </row>
    <row r="102" spans="1:6" s="12" customFormat="1" ht="11.1" customHeight="1" x14ac:dyDescent="0.2">
      <c r="A102" s="58" t="s">
        <v>86</v>
      </c>
      <c r="B102" s="198">
        <v>775</v>
      </c>
      <c r="C102" s="307">
        <v>868.9</v>
      </c>
      <c r="D102" s="198">
        <v>920.9</v>
      </c>
      <c r="E102" s="198">
        <v>954.1</v>
      </c>
      <c r="F102" s="198">
        <v>910.8</v>
      </c>
    </row>
    <row r="103" spans="1:6" s="12" customFormat="1" ht="11.1" customHeight="1" x14ac:dyDescent="0.2">
      <c r="A103" s="58" t="s">
        <v>370</v>
      </c>
      <c r="B103" s="198">
        <v>31.6</v>
      </c>
      <c r="C103" s="307">
        <v>32.9</v>
      </c>
      <c r="D103" s="198">
        <v>33.799999999999997</v>
      </c>
      <c r="E103" s="198">
        <v>34.700000000000003</v>
      </c>
      <c r="F103" s="198">
        <v>35.700000000000003</v>
      </c>
    </row>
    <row r="104" spans="1:6" s="12" customFormat="1" ht="11.1" customHeight="1" x14ac:dyDescent="0.2">
      <c r="A104" s="58" t="s">
        <v>26</v>
      </c>
      <c r="B104" s="198">
        <v>210.8</v>
      </c>
      <c r="C104" s="307">
        <v>1570.8</v>
      </c>
      <c r="D104" s="198">
        <v>1672.8</v>
      </c>
      <c r="E104" s="198">
        <v>1771.3</v>
      </c>
      <c r="F104" s="198">
        <v>1804.4</v>
      </c>
    </row>
    <row r="105" spans="1:6" s="12" customFormat="1" ht="5.0999999999999996" customHeight="1" x14ac:dyDescent="0.2">
      <c r="A105" s="24"/>
      <c r="B105" s="199"/>
      <c r="C105" s="308"/>
      <c r="D105" s="199"/>
      <c r="E105" s="199"/>
      <c r="F105" s="199"/>
    </row>
    <row r="106" spans="1:6" s="12" customFormat="1" ht="11.1" customHeight="1" x14ac:dyDescent="0.2">
      <c r="A106" s="25" t="s">
        <v>87</v>
      </c>
      <c r="B106" s="200">
        <v>1017.5</v>
      </c>
      <c r="C106" s="309">
        <v>2472.6</v>
      </c>
      <c r="D106" s="200">
        <v>2627.5</v>
      </c>
      <c r="E106" s="200">
        <v>2760</v>
      </c>
      <c r="F106" s="200">
        <v>2750.8</v>
      </c>
    </row>
    <row r="107" spans="1:6" s="12" customFormat="1" ht="5.45" customHeight="1" x14ac:dyDescent="0.2"/>
    <row r="108" spans="1:6" s="12" customFormat="1" ht="22.5" customHeight="1" x14ac:dyDescent="0.2">
      <c r="A108" s="328" t="s">
        <v>359</v>
      </c>
      <c r="B108" s="328"/>
      <c r="C108" s="328"/>
      <c r="D108" s="328"/>
      <c r="E108" s="328"/>
      <c r="F108" s="328"/>
    </row>
    <row r="109" spans="1:6" s="12" customFormat="1" ht="11.1" customHeight="1" x14ac:dyDescent="0.2">
      <c r="A109" s="329" t="s">
        <v>88</v>
      </c>
      <c r="B109" s="329"/>
      <c r="C109" s="329"/>
      <c r="D109" s="329"/>
      <c r="E109" s="329"/>
      <c r="F109" s="329"/>
    </row>
    <row r="110" spans="1:6" s="12" customFormat="1" ht="7.5" customHeight="1" x14ac:dyDescent="0.2"/>
    <row r="111" spans="1:6" s="12" customFormat="1" ht="11.25" customHeight="1" x14ac:dyDescent="0.2"/>
    <row r="112" spans="1:6" s="12" customFormat="1" ht="11.25" x14ac:dyDescent="0.2"/>
    <row r="113" spans="7:9" s="12" customFormat="1" ht="11.25" customHeight="1" x14ac:dyDescent="0.2"/>
    <row r="114" spans="7:9" s="12" customFormat="1" ht="11.25" x14ac:dyDescent="0.2"/>
    <row r="115" spans="7:9" s="12" customFormat="1" ht="7.5" customHeight="1" x14ac:dyDescent="0.2"/>
    <row r="116" spans="7:9" s="26" customFormat="1" ht="11.25" customHeight="1" x14ac:dyDescent="0.2"/>
    <row r="118" spans="7:9" ht="24" customHeight="1" x14ac:dyDescent="0.2">
      <c r="G118" s="86"/>
      <c r="H118" s="86"/>
      <c r="I118" s="86"/>
    </row>
    <row r="119" spans="7:9" x14ac:dyDescent="0.2">
      <c r="G119" s="86"/>
      <c r="H119" s="86"/>
      <c r="I119" s="86"/>
    </row>
  </sheetData>
  <mergeCells count="3">
    <mergeCell ref="A2:F2"/>
    <mergeCell ref="A108:F108"/>
    <mergeCell ref="A109:F109"/>
  </mergeCells>
  <pageMargins left="0.70866141732283472" right="0.70866141732283472" top="0.74803149606299213" bottom="0.74803149606299213" header="0.31496062992125984" footer="0.31496062992125984"/>
  <pageSetup paperSize="9" scale="77" fitToHeight="0" orientation="landscape" r:id="rId1"/>
  <rowBreaks count="1" manualBreakCount="1">
    <brk id="55"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36"/>
  <sheetViews>
    <sheetView showGridLines="0" zoomScaleNormal="100" workbookViewId="0"/>
  </sheetViews>
  <sheetFormatPr defaultRowHeight="14.25" x14ac:dyDescent="0.2"/>
  <cols>
    <col min="1" max="1" width="34.5" customWidth="1"/>
    <col min="2" max="6" width="7.625" customWidth="1"/>
  </cols>
  <sheetData>
    <row r="1" spans="1:6" x14ac:dyDescent="0.2">
      <c r="A1" s="312" t="s">
        <v>89</v>
      </c>
    </row>
    <row r="2" spans="1:6" x14ac:dyDescent="0.2">
      <c r="A2" s="324" t="s">
        <v>90</v>
      </c>
      <c r="B2" s="324"/>
      <c r="C2" s="324"/>
      <c r="D2" s="324"/>
      <c r="E2" s="324"/>
      <c r="F2" s="324"/>
    </row>
    <row r="3" spans="1:6" ht="3" customHeight="1" x14ac:dyDescent="0.2">
      <c r="A3" s="90"/>
      <c r="B3" s="90"/>
      <c r="C3" s="90"/>
      <c r="D3" s="90"/>
      <c r="E3" s="90"/>
      <c r="F3" s="90"/>
    </row>
    <row r="4" spans="1:6" s="12" customFormat="1" ht="9.9499999999999993" customHeight="1" x14ac:dyDescent="0.2">
      <c r="A4" s="330"/>
      <c r="B4" s="9" t="s">
        <v>69</v>
      </c>
      <c r="C4" s="34" t="s">
        <v>70</v>
      </c>
      <c r="D4" s="9" t="s">
        <v>71</v>
      </c>
      <c r="E4" s="9" t="s">
        <v>216</v>
      </c>
      <c r="F4" s="9" t="s">
        <v>260</v>
      </c>
    </row>
    <row r="5" spans="1:6" s="12" customFormat="1" ht="9.6" customHeight="1" x14ac:dyDescent="0.2">
      <c r="A5" s="330"/>
      <c r="B5" s="9" t="s">
        <v>22</v>
      </c>
      <c r="C5" s="34" t="s">
        <v>22</v>
      </c>
      <c r="D5" s="9" t="s">
        <v>22</v>
      </c>
      <c r="E5" s="9" t="s">
        <v>22</v>
      </c>
      <c r="F5" s="9" t="s">
        <v>22</v>
      </c>
    </row>
    <row r="6" spans="1:6" s="12" customFormat="1" ht="4.5" customHeight="1" x14ac:dyDescent="0.2">
      <c r="A6" s="36"/>
      <c r="B6" s="9"/>
      <c r="C6" s="34"/>
      <c r="D6" s="9"/>
      <c r="E6" s="9"/>
      <c r="F6" s="9"/>
    </row>
    <row r="7" spans="1:6" s="12" customFormat="1" ht="9" customHeight="1" x14ac:dyDescent="0.2">
      <c r="A7" s="35" t="s">
        <v>77</v>
      </c>
      <c r="B7" s="19">
        <v>75</v>
      </c>
      <c r="C7" s="230">
        <v>75</v>
      </c>
      <c r="D7" s="19">
        <v>75</v>
      </c>
      <c r="E7" s="19">
        <v>75</v>
      </c>
      <c r="F7" s="231">
        <v>75</v>
      </c>
    </row>
    <row r="8" spans="1:6" s="12" customFormat="1" ht="9.9499999999999993" customHeight="1" x14ac:dyDescent="0.2">
      <c r="A8" s="35" t="s">
        <v>91</v>
      </c>
      <c r="B8" s="27">
        <v>75</v>
      </c>
      <c r="C8" s="232">
        <v>75</v>
      </c>
      <c r="D8" s="27">
        <v>75</v>
      </c>
      <c r="E8" s="27">
        <v>75</v>
      </c>
      <c r="F8" s="12">
        <v>75</v>
      </c>
    </row>
    <row r="9" spans="1:6" s="12" customFormat="1" ht="9.9499999999999993" customHeight="1" x14ac:dyDescent="0.2">
      <c r="A9" s="35" t="s">
        <v>2</v>
      </c>
      <c r="B9" s="8">
        <v>75</v>
      </c>
      <c r="C9" s="83">
        <v>75</v>
      </c>
      <c r="D9" s="8">
        <v>75</v>
      </c>
      <c r="E9" s="8">
        <v>75</v>
      </c>
      <c r="F9" s="4">
        <v>75</v>
      </c>
    </row>
    <row r="10" spans="1:6" s="12" customFormat="1" ht="9.6" customHeight="1" x14ac:dyDescent="0.2">
      <c r="A10" s="35" t="s">
        <v>3</v>
      </c>
      <c r="B10" s="19">
        <v>85</v>
      </c>
      <c r="C10" s="230">
        <v>85</v>
      </c>
      <c r="D10" s="19">
        <v>85</v>
      </c>
      <c r="E10" s="19">
        <v>85</v>
      </c>
      <c r="F10" s="231">
        <v>85</v>
      </c>
    </row>
    <row r="11" spans="1:6" s="12" customFormat="1" ht="8.4499999999999993" customHeight="1" x14ac:dyDescent="0.2">
      <c r="A11" s="35" t="s">
        <v>5</v>
      </c>
      <c r="B11" s="19">
        <v>85</v>
      </c>
      <c r="C11" s="230">
        <v>85</v>
      </c>
      <c r="D11" s="19">
        <v>85</v>
      </c>
      <c r="E11" s="19">
        <v>85</v>
      </c>
      <c r="F11" s="231">
        <v>85</v>
      </c>
    </row>
    <row r="12" spans="1:6" s="12" customFormat="1" ht="9.6" customHeight="1" x14ac:dyDescent="0.2">
      <c r="A12" s="35" t="s">
        <v>92</v>
      </c>
      <c r="B12" s="19">
        <v>85</v>
      </c>
      <c r="C12" s="230">
        <v>85</v>
      </c>
      <c r="D12" s="19">
        <v>85</v>
      </c>
      <c r="E12" s="19">
        <v>85</v>
      </c>
      <c r="F12" s="231">
        <v>85</v>
      </c>
    </row>
    <row r="13" spans="1:6" s="12" customFormat="1" ht="11.25" x14ac:dyDescent="0.2">
      <c r="A13" s="35" t="s">
        <v>81</v>
      </c>
      <c r="B13" s="27">
        <v>75</v>
      </c>
      <c r="C13" s="232">
        <v>75</v>
      </c>
      <c r="D13" s="27">
        <v>75</v>
      </c>
      <c r="E13" s="27">
        <v>75</v>
      </c>
      <c r="F13" s="12">
        <v>75</v>
      </c>
    </row>
    <row r="14" spans="1:6" s="12" customFormat="1" ht="11.25" x14ac:dyDescent="0.2">
      <c r="A14" s="35" t="s">
        <v>7</v>
      </c>
      <c r="B14" s="27">
        <v>75</v>
      </c>
      <c r="C14" s="232">
        <v>75</v>
      </c>
      <c r="D14" s="27">
        <v>75</v>
      </c>
      <c r="E14" s="27">
        <v>75</v>
      </c>
      <c r="F14" s="12">
        <v>75</v>
      </c>
    </row>
    <row r="15" spans="1:6" s="12" customFormat="1" ht="11.25" x14ac:dyDescent="0.2">
      <c r="A15" s="35" t="s">
        <v>9</v>
      </c>
      <c r="B15" s="19">
        <v>75</v>
      </c>
      <c r="C15" s="230">
        <v>75</v>
      </c>
      <c r="D15" s="19">
        <v>75</v>
      </c>
      <c r="E15" s="19">
        <v>75</v>
      </c>
      <c r="F15" s="231">
        <v>75</v>
      </c>
    </row>
    <row r="16" spans="1:6" s="12" customFormat="1" ht="11.25" x14ac:dyDescent="0.2">
      <c r="A16" s="35" t="s">
        <v>8</v>
      </c>
      <c r="B16" s="19">
        <v>85</v>
      </c>
      <c r="C16" s="230">
        <v>85</v>
      </c>
      <c r="D16" s="19">
        <v>85</v>
      </c>
      <c r="E16" s="19">
        <v>85</v>
      </c>
      <c r="F16" s="231">
        <v>85</v>
      </c>
    </row>
    <row r="17" spans="1:6" s="12" customFormat="1" ht="11.25" x14ac:dyDescent="0.2">
      <c r="A17" s="35" t="s">
        <v>6</v>
      </c>
      <c r="B17" s="8">
        <v>75</v>
      </c>
      <c r="C17" s="83">
        <v>75</v>
      </c>
      <c r="D17" s="8">
        <v>75</v>
      </c>
      <c r="E17" s="8">
        <v>75</v>
      </c>
      <c r="F17" s="4">
        <v>75</v>
      </c>
    </row>
    <row r="18" spans="1:6" s="12" customFormat="1" ht="11.25" x14ac:dyDescent="0.2">
      <c r="A18" s="233" t="s">
        <v>261</v>
      </c>
      <c r="B18" s="19">
        <v>75</v>
      </c>
      <c r="C18" s="230">
        <v>75</v>
      </c>
      <c r="D18" s="19">
        <v>75</v>
      </c>
      <c r="E18" s="19">
        <v>75</v>
      </c>
      <c r="F18" s="231">
        <v>75</v>
      </c>
    </row>
    <row r="19" spans="1:6" s="12" customFormat="1" ht="8.4499999999999993" customHeight="1" x14ac:dyDescent="0.2">
      <c r="A19" s="35" t="s">
        <v>10</v>
      </c>
      <c r="B19" s="8">
        <v>75</v>
      </c>
      <c r="C19" s="83">
        <v>75</v>
      </c>
      <c r="D19" s="8">
        <v>75</v>
      </c>
      <c r="E19" s="8">
        <v>75</v>
      </c>
      <c r="F19" s="4">
        <v>75</v>
      </c>
    </row>
    <row r="20" spans="1:6" s="12" customFormat="1" ht="11.25" x14ac:dyDescent="0.2">
      <c r="A20" s="35" t="s">
        <v>11</v>
      </c>
      <c r="B20" s="8">
        <v>75</v>
      </c>
      <c r="C20" s="83">
        <v>75</v>
      </c>
      <c r="D20" s="8">
        <v>75</v>
      </c>
      <c r="E20" s="8">
        <v>75</v>
      </c>
      <c r="F20" s="4">
        <v>75</v>
      </c>
    </row>
    <row r="21" spans="1:6" s="12" customFormat="1" ht="11.25" x14ac:dyDescent="0.2">
      <c r="A21" s="35" t="s">
        <v>93</v>
      </c>
      <c r="B21" s="8">
        <v>75</v>
      </c>
      <c r="C21" s="83">
        <v>75</v>
      </c>
      <c r="D21" s="8">
        <v>75</v>
      </c>
      <c r="E21" s="8">
        <v>75</v>
      </c>
      <c r="F21" s="4">
        <v>75</v>
      </c>
    </row>
    <row r="22" spans="1:6" s="12" customFormat="1" ht="11.25" x14ac:dyDescent="0.2">
      <c r="A22" s="35" t="s">
        <v>13</v>
      </c>
      <c r="B22" s="8">
        <v>75</v>
      </c>
      <c r="C22" s="83">
        <v>75</v>
      </c>
      <c r="D22" s="8">
        <v>75</v>
      </c>
      <c r="E22" s="8">
        <v>75</v>
      </c>
      <c r="F22" s="4">
        <v>75</v>
      </c>
    </row>
    <row r="23" spans="1:6" ht="5.45" customHeight="1" x14ac:dyDescent="0.2">
      <c r="A23" s="35"/>
      <c r="B23" s="75"/>
      <c r="C23" s="75"/>
      <c r="D23" s="75"/>
      <c r="E23" s="75"/>
      <c r="F23" s="75"/>
    </row>
    <row r="24" spans="1:6" ht="21.75" customHeight="1" x14ac:dyDescent="0.2">
      <c r="A24" s="331" t="s">
        <v>203</v>
      </c>
      <c r="B24" s="331"/>
      <c r="C24" s="331"/>
      <c r="D24" s="331"/>
      <c r="E24" s="331"/>
      <c r="F24" s="331"/>
    </row>
    <row r="25" spans="1:6" ht="24" customHeight="1" x14ac:dyDescent="0.2">
      <c r="A25" s="331" t="s">
        <v>204</v>
      </c>
      <c r="B25" s="331"/>
      <c r="C25" s="331"/>
      <c r="D25" s="331"/>
      <c r="E25" s="331"/>
      <c r="F25" s="331"/>
    </row>
    <row r="26" spans="1:6" ht="18.75" customHeight="1" x14ac:dyDescent="0.2">
      <c r="A26" s="332" t="s">
        <v>211</v>
      </c>
      <c r="B26" s="332"/>
      <c r="C26" s="332"/>
      <c r="D26" s="332"/>
      <c r="E26" s="332"/>
      <c r="F26" s="332"/>
    </row>
    <row r="27" spans="1:6" ht="11.25" customHeight="1" x14ac:dyDescent="0.2">
      <c r="A27" s="82"/>
    </row>
    <row r="28" spans="1:6" ht="11.25" customHeight="1" x14ac:dyDescent="0.2"/>
    <row r="29" spans="1:6" ht="11.25" customHeight="1" x14ac:dyDescent="0.2"/>
    <row r="30" spans="1:6" ht="11.25" customHeight="1" x14ac:dyDescent="0.2"/>
    <row r="31" spans="1:6" ht="11.25" customHeight="1" x14ac:dyDescent="0.2"/>
    <row r="32" spans="1:6" ht="11.25" customHeight="1" x14ac:dyDescent="0.2"/>
    <row r="33" ht="11.25" customHeight="1" x14ac:dyDescent="0.2"/>
    <row r="34" ht="11.25" customHeight="1" x14ac:dyDescent="0.2"/>
    <row r="35" ht="11.25" customHeight="1" x14ac:dyDescent="0.2"/>
    <row r="36" ht="11.25" customHeight="1" x14ac:dyDescent="0.2"/>
  </sheetData>
  <mergeCells count="5">
    <mergeCell ref="A2:F2"/>
    <mergeCell ref="A4:A5"/>
    <mergeCell ref="A24:F24"/>
    <mergeCell ref="A25:F25"/>
    <mergeCell ref="A26:F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C839E-7456-484D-8D60-7A8A79554D1B}">
  <dimension ref="A1:I24"/>
  <sheetViews>
    <sheetView showGridLines="0" zoomScaleNormal="100" workbookViewId="0"/>
  </sheetViews>
  <sheetFormatPr defaultRowHeight="14.25" x14ac:dyDescent="0.2"/>
  <cols>
    <col min="1" max="1" width="29.125" customWidth="1"/>
    <col min="2" max="2" width="8.625" bestFit="1" customWidth="1"/>
    <col min="7" max="7" width="8.25" customWidth="1"/>
  </cols>
  <sheetData>
    <row r="1" spans="1:9" x14ac:dyDescent="0.2">
      <c r="A1" s="311" t="s">
        <v>94</v>
      </c>
    </row>
    <row r="2" spans="1:9" x14ac:dyDescent="0.2">
      <c r="A2" s="324"/>
      <c r="B2" s="324"/>
      <c r="C2" s="324"/>
      <c r="D2" s="324"/>
      <c r="E2" s="324"/>
      <c r="F2" s="324"/>
    </row>
    <row r="3" spans="1:9" x14ac:dyDescent="0.2">
      <c r="A3" s="324" t="s">
        <v>95</v>
      </c>
      <c r="B3" s="324"/>
      <c r="C3" s="324"/>
      <c r="D3" s="324"/>
      <c r="E3" s="324"/>
      <c r="F3" s="324"/>
      <c r="G3" s="324"/>
    </row>
    <row r="4" spans="1:9" x14ac:dyDescent="0.2">
      <c r="A4" s="90"/>
      <c r="B4" s="90"/>
      <c r="C4" s="90"/>
      <c r="D4" s="90"/>
      <c r="E4" s="90"/>
      <c r="F4" s="89"/>
    </row>
    <row r="5" spans="1:9" ht="12.75" customHeight="1" x14ac:dyDescent="0.2">
      <c r="A5" s="330"/>
      <c r="B5" s="9" t="s">
        <v>69</v>
      </c>
      <c r="C5" s="34" t="s">
        <v>70</v>
      </c>
      <c r="D5" s="9" t="s">
        <v>71</v>
      </c>
      <c r="E5" s="79" t="s">
        <v>216</v>
      </c>
      <c r="F5" s="79" t="s">
        <v>260</v>
      </c>
      <c r="G5" s="80" t="s">
        <v>96</v>
      </c>
    </row>
    <row r="6" spans="1:9" ht="22.5" x14ac:dyDescent="0.2">
      <c r="A6" s="330"/>
      <c r="B6" s="9" t="s">
        <v>72</v>
      </c>
      <c r="C6" s="64" t="s">
        <v>73</v>
      </c>
      <c r="D6" s="88" t="s">
        <v>74</v>
      </c>
      <c r="E6" s="88" t="s">
        <v>74</v>
      </c>
      <c r="F6" s="88" t="s">
        <v>74</v>
      </c>
      <c r="G6" s="81" t="s">
        <v>262</v>
      </c>
    </row>
    <row r="7" spans="1:9" x14ac:dyDescent="0.2">
      <c r="A7" s="36"/>
      <c r="B7" s="13" t="s">
        <v>46</v>
      </c>
      <c r="C7" s="51" t="s">
        <v>46</v>
      </c>
      <c r="D7" s="13" t="s">
        <v>46</v>
      </c>
      <c r="E7" s="13" t="s">
        <v>46</v>
      </c>
      <c r="F7" s="13" t="s">
        <v>46</v>
      </c>
      <c r="G7" s="65" t="s">
        <v>46</v>
      </c>
    </row>
    <row r="8" spans="1:9" ht="14.25" customHeight="1" x14ac:dyDescent="0.2">
      <c r="A8" s="234" t="s">
        <v>97</v>
      </c>
      <c r="B8" s="104">
        <v>0.9</v>
      </c>
      <c r="C8" s="105">
        <v>1.3</v>
      </c>
      <c r="D8" s="104">
        <v>2.1</v>
      </c>
      <c r="E8" s="104">
        <v>2.1</v>
      </c>
      <c r="F8" s="104">
        <v>1.8</v>
      </c>
      <c r="G8" s="107">
        <v>7.3</v>
      </c>
    </row>
    <row r="9" spans="1:9" ht="14.25" customHeight="1" x14ac:dyDescent="0.2">
      <c r="A9" s="234" t="s">
        <v>98</v>
      </c>
      <c r="B9" s="104">
        <v>2.2999999999999998</v>
      </c>
      <c r="C9" s="105">
        <v>2.2999999999999998</v>
      </c>
      <c r="D9" s="104">
        <v>2.2999999999999998</v>
      </c>
      <c r="E9" s="104">
        <v>2.4</v>
      </c>
      <c r="F9" s="104">
        <v>2.4</v>
      </c>
      <c r="G9" s="107">
        <v>9.4</v>
      </c>
    </row>
    <row r="10" spans="1:9" ht="14.25" customHeight="1" x14ac:dyDescent="0.2">
      <c r="A10" s="234" t="s">
        <v>99</v>
      </c>
      <c r="B10" s="104">
        <v>2.9</v>
      </c>
      <c r="C10" s="105">
        <v>2.5</v>
      </c>
      <c r="D10" s="104">
        <v>2.1</v>
      </c>
      <c r="E10" s="104">
        <v>1.5</v>
      </c>
      <c r="F10" s="104">
        <v>1.5</v>
      </c>
      <c r="G10" s="107">
        <v>7.6</v>
      </c>
    </row>
    <row r="11" spans="1:9" ht="14.25" customHeight="1" x14ac:dyDescent="0.2">
      <c r="A11" s="234" t="s">
        <v>100</v>
      </c>
      <c r="B11" s="104">
        <v>150.9</v>
      </c>
      <c r="C11" s="105">
        <v>137.80000000000001</v>
      </c>
      <c r="D11" s="280" t="s">
        <v>348</v>
      </c>
      <c r="E11" s="280" t="s">
        <v>348</v>
      </c>
      <c r="F11" s="280" t="s">
        <v>348</v>
      </c>
      <c r="G11" s="107">
        <v>137.80000000000001</v>
      </c>
      <c r="H11" s="167"/>
    </row>
    <row r="12" spans="1:9" ht="14.25" customHeight="1" x14ac:dyDescent="0.2">
      <c r="A12" s="234" t="s">
        <v>101</v>
      </c>
      <c r="B12" s="104">
        <v>107</v>
      </c>
      <c r="C12" s="105">
        <v>108.1</v>
      </c>
      <c r="D12" s="104">
        <v>112.4</v>
      </c>
      <c r="E12" s="104">
        <v>117.8</v>
      </c>
      <c r="F12" s="104">
        <v>117.8</v>
      </c>
      <c r="G12" s="107">
        <v>456.1</v>
      </c>
      <c r="I12" s="101"/>
    </row>
    <row r="13" spans="1:9" ht="14.25" customHeight="1" x14ac:dyDescent="0.2">
      <c r="A13" s="234" t="s">
        <v>102</v>
      </c>
      <c r="B13" s="104">
        <v>4.3</v>
      </c>
      <c r="C13" s="279" t="s">
        <v>348</v>
      </c>
      <c r="D13" s="280" t="s">
        <v>348</v>
      </c>
      <c r="E13" s="280" t="s">
        <v>348</v>
      </c>
      <c r="F13" s="280" t="s">
        <v>348</v>
      </c>
      <c r="G13" s="281" t="s">
        <v>348</v>
      </c>
    </row>
    <row r="14" spans="1:9" x14ac:dyDescent="0.2">
      <c r="A14" s="54" t="s">
        <v>87</v>
      </c>
      <c r="B14" s="106">
        <v>268.3</v>
      </c>
      <c r="C14" s="108">
        <v>252</v>
      </c>
      <c r="D14" s="107">
        <v>118.9</v>
      </c>
      <c r="E14" s="107">
        <v>123.8</v>
      </c>
      <c r="F14" s="109">
        <v>123.5</v>
      </c>
      <c r="G14" s="107">
        <v>618.20000000000005</v>
      </c>
    </row>
    <row r="16" spans="1:9" x14ac:dyDescent="0.2">
      <c r="B16" s="43"/>
      <c r="C16" s="43"/>
      <c r="D16" s="43"/>
      <c r="E16" s="43"/>
      <c r="F16" s="43"/>
    </row>
    <row r="17" spans="2:6" x14ac:dyDescent="0.2">
      <c r="B17" s="43"/>
      <c r="C17" s="43"/>
      <c r="D17" s="43"/>
      <c r="E17" s="43"/>
      <c r="F17" s="43"/>
    </row>
    <row r="18" spans="2:6" x14ac:dyDescent="0.2">
      <c r="B18" s="43"/>
      <c r="C18" s="43"/>
      <c r="D18" s="43"/>
      <c r="E18" s="43"/>
      <c r="F18" s="43"/>
    </row>
    <row r="19" spans="2:6" x14ac:dyDescent="0.2">
      <c r="B19" s="43"/>
      <c r="C19" s="43"/>
      <c r="D19" s="43"/>
      <c r="E19" s="43"/>
      <c r="F19" s="43"/>
    </row>
    <row r="20" spans="2:6" x14ac:dyDescent="0.2">
      <c r="B20" s="43"/>
      <c r="C20" s="43"/>
      <c r="D20" s="43"/>
      <c r="E20" s="43"/>
      <c r="F20" s="43"/>
    </row>
    <row r="21" spans="2:6" x14ac:dyDescent="0.2">
      <c r="B21" s="43"/>
      <c r="C21" s="43"/>
      <c r="D21" s="43"/>
      <c r="E21" s="43"/>
      <c r="F21" s="43"/>
    </row>
    <row r="22" spans="2:6" x14ac:dyDescent="0.2">
      <c r="B22" s="43"/>
      <c r="C22" s="43"/>
      <c r="D22" s="43"/>
      <c r="E22" s="43"/>
      <c r="F22" s="43"/>
    </row>
    <row r="23" spans="2:6" x14ac:dyDescent="0.2">
      <c r="B23" s="43"/>
      <c r="C23" s="43"/>
      <c r="D23" s="43"/>
      <c r="E23" s="43"/>
      <c r="F23" s="43"/>
    </row>
    <row r="24" spans="2:6" x14ac:dyDescent="0.2">
      <c r="B24" s="43"/>
      <c r="C24" s="43"/>
      <c r="D24" s="43"/>
      <c r="E24" s="43"/>
      <c r="F24" s="43"/>
    </row>
  </sheetData>
  <mergeCells count="3">
    <mergeCell ref="A2:F2"/>
    <mergeCell ref="A3:G3"/>
    <mergeCell ref="A5:A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2"/>
  <sheetViews>
    <sheetView showGridLines="0" zoomScaleNormal="100" workbookViewId="0"/>
  </sheetViews>
  <sheetFormatPr defaultRowHeight="14.25" x14ac:dyDescent="0.2"/>
  <cols>
    <col min="1" max="1" width="31.625" customWidth="1"/>
  </cols>
  <sheetData>
    <row r="1" spans="1:7" x14ac:dyDescent="0.2">
      <c r="A1" s="311" t="s">
        <v>103</v>
      </c>
    </row>
    <row r="2" spans="1:7" x14ac:dyDescent="0.2">
      <c r="A2" s="324"/>
      <c r="B2" s="324"/>
      <c r="C2" s="324"/>
      <c r="D2" s="324"/>
      <c r="E2" s="324"/>
      <c r="F2" s="324"/>
    </row>
    <row r="3" spans="1:7" x14ac:dyDescent="0.2">
      <c r="A3" s="324" t="s">
        <v>104</v>
      </c>
      <c r="B3" s="324"/>
      <c r="C3" s="324"/>
      <c r="D3" s="324"/>
      <c r="E3" s="324"/>
      <c r="F3" s="324"/>
      <c r="G3" s="324"/>
    </row>
    <row r="4" spans="1:7" x14ac:dyDescent="0.2">
      <c r="A4" s="90"/>
      <c r="B4" s="90"/>
      <c r="C4" s="90"/>
      <c r="D4" s="90"/>
      <c r="E4" s="90"/>
      <c r="F4" s="89"/>
    </row>
    <row r="5" spans="1:7" ht="12.75" customHeight="1" x14ac:dyDescent="0.2">
      <c r="A5" s="330"/>
      <c r="B5" s="9" t="s">
        <v>69</v>
      </c>
      <c r="C5" s="34" t="s">
        <v>70</v>
      </c>
      <c r="D5" s="9" t="s">
        <v>71</v>
      </c>
      <c r="E5" s="79" t="s">
        <v>216</v>
      </c>
      <c r="F5" s="79" t="s">
        <v>260</v>
      </c>
      <c r="G5" s="80" t="s">
        <v>96</v>
      </c>
    </row>
    <row r="6" spans="1:7" ht="22.5" x14ac:dyDescent="0.2">
      <c r="A6" s="330"/>
      <c r="B6" s="9" t="s">
        <v>72</v>
      </c>
      <c r="C6" s="64" t="s">
        <v>73</v>
      </c>
      <c r="D6" s="88" t="s">
        <v>74</v>
      </c>
      <c r="E6" s="88" t="s">
        <v>74</v>
      </c>
      <c r="F6" s="88" t="s">
        <v>74</v>
      </c>
      <c r="G6" s="81" t="s">
        <v>263</v>
      </c>
    </row>
    <row r="7" spans="1:7" x14ac:dyDescent="0.2">
      <c r="A7" s="36"/>
      <c r="B7" s="13" t="s">
        <v>46</v>
      </c>
      <c r="C7" s="51" t="s">
        <v>46</v>
      </c>
      <c r="D7" s="13" t="s">
        <v>46</v>
      </c>
      <c r="E7" s="13" t="s">
        <v>46</v>
      </c>
      <c r="F7" s="13" t="s">
        <v>46</v>
      </c>
      <c r="G7" s="65" t="s">
        <v>46</v>
      </c>
    </row>
    <row r="8" spans="1:7" x14ac:dyDescent="0.2">
      <c r="A8" s="53" t="s">
        <v>105</v>
      </c>
      <c r="B8" s="174">
        <v>410.7</v>
      </c>
      <c r="C8" s="175">
        <v>475.5</v>
      </c>
      <c r="D8" s="174">
        <v>517.79999999999995</v>
      </c>
      <c r="E8" s="174">
        <v>536</v>
      </c>
      <c r="F8" s="176">
        <v>566.20000000000005</v>
      </c>
      <c r="G8" s="177">
        <v>2095.4</v>
      </c>
    </row>
    <row r="9" spans="1:7" x14ac:dyDescent="0.2">
      <c r="A9" s="53" t="s">
        <v>106</v>
      </c>
      <c r="B9" s="174">
        <v>197</v>
      </c>
      <c r="C9" s="175">
        <v>230</v>
      </c>
      <c r="D9" s="174">
        <v>236</v>
      </c>
      <c r="E9" s="174">
        <v>234</v>
      </c>
      <c r="F9" s="176">
        <v>242</v>
      </c>
      <c r="G9" s="177">
        <v>942</v>
      </c>
    </row>
    <row r="10" spans="1:7" x14ac:dyDescent="0.2">
      <c r="A10" s="54" t="s">
        <v>87</v>
      </c>
      <c r="B10" s="178">
        <v>607.70000000000005</v>
      </c>
      <c r="C10" s="179">
        <v>705.5</v>
      </c>
      <c r="D10" s="177">
        <v>753.8</v>
      </c>
      <c r="E10" s="177">
        <v>770</v>
      </c>
      <c r="F10" s="180">
        <v>808.2</v>
      </c>
      <c r="G10" s="177">
        <v>3037.4</v>
      </c>
    </row>
    <row r="11" spans="1:7" ht="6.95" customHeight="1" x14ac:dyDescent="0.2"/>
    <row r="12" spans="1:7" x14ac:dyDescent="0.2">
      <c r="A12" s="82" t="s">
        <v>88</v>
      </c>
    </row>
  </sheetData>
  <mergeCells count="3">
    <mergeCell ref="A2:F2"/>
    <mergeCell ref="A5:A6"/>
    <mergeCell ref="A3:G3"/>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88057-7530-4098-9176-A3DCAE222451}">
  <dimension ref="A1:AY214"/>
  <sheetViews>
    <sheetView showGridLines="0" zoomScaleNormal="100" workbookViewId="0"/>
  </sheetViews>
  <sheetFormatPr defaultColWidth="9" defaultRowHeight="12.75" x14ac:dyDescent="0.2"/>
  <cols>
    <col min="1" max="1" width="65.25" style="117" customWidth="1"/>
    <col min="2" max="2" width="18.875" style="163" customWidth="1"/>
    <col min="3" max="7" width="9.625" style="113" customWidth="1"/>
    <col min="8" max="8" width="16.75" style="117" customWidth="1"/>
    <col min="9" max="9" width="9" style="118"/>
    <col min="10" max="16384" width="9" style="117"/>
  </cols>
  <sheetData>
    <row r="1" spans="1:7" s="111" customFormat="1" ht="14.25" x14ac:dyDescent="0.2">
      <c r="A1" s="12" t="s">
        <v>197</v>
      </c>
      <c r="C1" s="112"/>
      <c r="D1" s="112"/>
      <c r="E1" s="112"/>
      <c r="F1" s="113"/>
    </row>
    <row r="2" spans="1:7" s="111" customFormat="1" ht="14.25" x14ac:dyDescent="0.2">
      <c r="A2" s="324" t="s">
        <v>235</v>
      </c>
      <c r="B2" s="324"/>
      <c r="C2" s="324"/>
      <c r="D2" s="324"/>
      <c r="E2" s="324"/>
      <c r="F2" s="324"/>
      <c r="G2" s="324"/>
    </row>
    <row r="3" spans="1:7" ht="14.25" customHeight="1" x14ac:dyDescent="0.2">
      <c r="A3" s="333" t="s">
        <v>75</v>
      </c>
      <c r="B3" s="114"/>
      <c r="C3" s="296" t="s">
        <v>69</v>
      </c>
      <c r="D3" s="297" t="s">
        <v>70</v>
      </c>
      <c r="E3" s="296" t="s">
        <v>71</v>
      </c>
      <c r="F3" s="296" t="s">
        <v>216</v>
      </c>
      <c r="G3" s="296" t="s">
        <v>260</v>
      </c>
    </row>
    <row r="4" spans="1:7" ht="27" customHeight="1" x14ac:dyDescent="0.2">
      <c r="A4" s="333"/>
      <c r="B4" s="114" t="s">
        <v>107</v>
      </c>
      <c r="C4" s="119" t="s">
        <v>72</v>
      </c>
      <c r="D4" s="120" t="s">
        <v>82</v>
      </c>
      <c r="E4" s="119" t="s">
        <v>74</v>
      </c>
      <c r="F4" s="119" t="s">
        <v>74</v>
      </c>
      <c r="G4" s="119" t="s">
        <v>74</v>
      </c>
    </row>
    <row r="5" spans="1:7" x14ac:dyDescent="0.2">
      <c r="A5" s="333"/>
      <c r="B5" s="114"/>
      <c r="C5" s="115" t="s">
        <v>46</v>
      </c>
      <c r="D5" s="116" t="s">
        <v>46</v>
      </c>
      <c r="E5" s="115" t="s">
        <v>46</v>
      </c>
      <c r="F5" s="115" t="s">
        <v>46</v>
      </c>
      <c r="G5" s="115" t="s">
        <v>46</v>
      </c>
    </row>
    <row r="6" spans="1:7" x14ac:dyDescent="0.2">
      <c r="A6" s="121" t="s">
        <v>76</v>
      </c>
      <c r="B6" s="122"/>
      <c r="C6" s="123"/>
      <c r="D6" s="51"/>
      <c r="E6" s="123"/>
      <c r="F6" s="123"/>
      <c r="G6" s="123"/>
    </row>
    <row r="7" spans="1:7" x14ac:dyDescent="0.2">
      <c r="A7" s="124" t="s">
        <v>0</v>
      </c>
      <c r="B7" s="122"/>
      <c r="C7" s="123"/>
      <c r="D7" s="51"/>
      <c r="E7" s="123"/>
      <c r="F7" s="123"/>
      <c r="G7" s="123"/>
    </row>
    <row r="8" spans="1:7" x14ac:dyDescent="0.2">
      <c r="A8" s="24" t="s">
        <v>50</v>
      </c>
      <c r="B8" s="122"/>
      <c r="C8" s="123"/>
      <c r="D8" s="51"/>
      <c r="E8" s="123"/>
      <c r="F8" s="123"/>
      <c r="G8" s="123"/>
    </row>
    <row r="9" spans="1:7" x14ac:dyDescent="0.2">
      <c r="A9" s="126" t="s">
        <v>288</v>
      </c>
      <c r="B9" s="122" t="s">
        <v>109</v>
      </c>
      <c r="C9" s="129">
        <v>1.2</v>
      </c>
      <c r="D9" s="128">
        <v>1.2</v>
      </c>
      <c r="E9" s="129">
        <v>1.3</v>
      </c>
      <c r="F9" s="129">
        <v>1.3</v>
      </c>
      <c r="G9" s="129">
        <v>1.3</v>
      </c>
    </row>
    <row r="10" spans="1:7" x14ac:dyDescent="0.2">
      <c r="A10" s="126" t="s">
        <v>332</v>
      </c>
      <c r="B10" s="122" t="s">
        <v>109</v>
      </c>
      <c r="C10" s="129">
        <v>0.4</v>
      </c>
      <c r="D10" s="128">
        <v>0.4</v>
      </c>
      <c r="E10" s="129">
        <v>0.4</v>
      </c>
      <c r="F10" s="129">
        <v>0.4</v>
      </c>
      <c r="G10" s="129">
        <v>0.4</v>
      </c>
    </row>
    <row r="11" spans="1:7" x14ac:dyDescent="0.2">
      <c r="A11" s="126" t="s">
        <v>236</v>
      </c>
      <c r="B11" s="122" t="s">
        <v>109</v>
      </c>
      <c r="C11" s="129">
        <v>2.5</v>
      </c>
      <c r="D11" s="283" t="s">
        <v>348</v>
      </c>
      <c r="E11" s="284" t="s">
        <v>348</v>
      </c>
      <c r="F11" s="284" t="s">
        <v>348</v>
      </c>
      <c r="G11" s="284" t="s">
        <v>348</v>
      </c>
    </row>
    <row r="12" spans="1:7" x14ac:dyDescent="0.2">
      <c r="A12" s="126" t="s">
        <v>289</v>
      </c>
      <c r="B12" s="122" t="s">
        <v>109</v>
      </c>
      <c r="C12" s="129">
        <v>20.5</v>
      </c>
      <c r="D12" s="283" t="s">
        <v>348</v>
      </c>
      <c r="E12" s="284" t="s">
        <v>348</v>
      </c>
      <c r="F12" s="284" t="s">
        <v>348</v>
      </c>
      <c r="G12" s="284" t="s">
        <v>348</v>
      </c>
    </row>
    <row r="13" spans="1:7" x14ac:dyDescent="0.2">
      <c r="A13" s="140" t="s">
        <v>371</v>
      </c>
      <c r="B13" s="122" t="s">
        <v>109</v>
      </c>
      <c r="C13" s="284" t="s">
        <v>348</v>
      </c>
      <c r="D13" s="128">
        <v>19.600000000000001</v>
      </c>
      <c r="E13" s="284" t="s">
        <v>348</v>
      </c>
      <c r="F13" s="284" t="s">
        <v>348</v>
      </c>
      <c r="G13" s="284" t="s">
        <v>348</v>
      </c>
    </row>
    <row r="14" spans="1:7" x14ac:dyDescent="0.2">
      <c r="A14" s="126" t="s">
        <v>290</v>
      </c>
      <c r="B14" s="122" t="s">
        <v>109</v>
      </c>
      <c r="C14" s="129">
        <v>1</v>
      </c>
      <c r="D14" s="128">
        <v>1</v>
      </c>
      <c r="E14" s="129">
        <v>1</v>
      </c>
      <c r="F14" s="129">
        <v>1.1000000000000001</v>
      </c>
      <c r="G14" s="129">
        <v>1.1000000000000001</v>
      </c>
    </row>
    <row r="15" spans="1:7" x14ac:dyDescent="0.2">
      <c r="A15" s="140" t="s">
        <v>115</v>
      </c>
      <c r="B15" s="122" t="s">
        <v>109</v>
      </c>
      <c r="C15" s="129">
        <v>0.3</v>
      </c>
      <c r="D15" s="128">
        <v>0.3</v>
      </c>
      <c r="E15" s="129">
        <v>0.3</v>
      </c>
      <c r="F15" s="129">
        <v>0.3</v>
      </c>
      <c r="G15" s="129">
        <v>0.4</v>
      </c>
    </row>
    <row r="16" spans="1:7" x14ac:dyDescent="0.2">
      <c r="A16" s="130" t="s">
        <v>291</v>
      </c>
      <c r="B16" s="122" t="s">
        <v>109</v>
      </c>
      <c r="C16" s="129">
        <v>5.5</v>
      </c>
      <c r="D16" s="283" t="s">
        <v>348</v>
      </c>
      <c r="E16" s="284" t="s">
        <v>348</v>
      </c>
      <c r="F16" s="284" t="s">
        <v>348</v>
      </c>
      <c r="G16" s="284" t="s">
        <v>348</v>
      </c>
    </row>
    <row r="17" spans="1:7" x14ac:dyDescent="0.2">
      <c r="A17" s="130" t="s">
        <v>292</v>
      </c>
      <c r="B17" s="122" t="s">
        <v>109</v>
      </c>
      <c r="C17" s="129">
        <v>3.1</v>
      </c>
      <c r="D17" s="283" t="s">
        <v>348</v>
      </c>
      <c r="E17" s="284" t="s">
        <v>348</v>
      </c>
      <c r="F17" s="284" t="s">
        <v>348</v>
      </c>
      <c r="G17" s="284" t="s">
        <v>348</v>
      </c>
    </row>
    <row r="18" spans="1:7" x14ac:dyDescent="0.2">
      <c r="A18" s="130" t="s">
        <v>111</v>
      </c>
      <c r="B18" s="122" t="s">
        <v>109</v>
      </c>
      <c r="C18" s="192">
        <v>0.8</v>
      </c>
      <c r="D18" s="128">
        <v>0.8</v>
      </c>
      <c r="E18" s="129">
        <v>0.8</v>
      </c>
      <c r="F18" s="129">
        <v>0.8</v>
      </c>
      <c r="G18" s="129">
        <v>0.9</v>
      </c>
    </row>
    <row r="19" spans="1:7" x14ac:dyDescent="0.2">
      <c r="A19" s="130" t="s">
        <v>293</v>
      </c>
      <c r="B19" s="122" t="s">
        <v>109</v>
      </c>
      <c r="C19" s="129">
        <v>0.6</v>
      </c>
      <c r="D19" s="283" t="s">
        <v>348</v>
      </c>
      <c r="E19" s="285" t="s">
        <v>348</v>
      </c>
      <c r="F19" s="285" t="s">
        <v>348</v>
      </c>
      <c r="G19" s="285" t="s">
        <v>348</v>
      </c>
    </row>
    <row r="20" spans="1:7" x14ac:dyDescent="0.2">
      <c r="A20" s="132" t="s">
        <v>108</v>
      </c>
      <c r="B20" s="293" t="s">
        <v>109</v>
      </c>
      <c r="C20" s="129">
        <v>2.1</v>
      </c>
      <c r="D20" s="128">
        <v>2.5</v>
      </c>
      <c r="E20" s="284" t="s">
        <v>348</v>
      </c>
      <c r="F20" s="284" t="s">
        <v>348</v>
      </c>
      <c r="G20" s="285" t="s">
        <v>348</v>
      </c>
    </row>
    <row r="21" spans="1:7" x14ac:dyDescent="0.2">
      <c r="A21" s="132" t="s">
        <v>375</v>
      </c>
      <c r="B21" s="293" t="s">
        <v>109</v>
      </c>
      <c r="C21" s="129">
        <v>0.1</v>
      </c>
      <c r="D21" s="294" t="s">
        <v>364</v>
      </c>
      <c r="E21" s="295" t="s">
        <v>364</v>
      </c>
      <c r="F21" s="295" t="s">
        <v>364</v>
      </c>
      <c r="G21" s="295" t="s">
        <v>364</v>
      </c>
    </row>
    <row r="22" spans="1:7" x14ac:dyDescent="0.2">
      <c r="A22" s="130" t="s">
        <v>294</v>
      </c>
      <c r="B22" s="122" t="s">
        <v>109</v>
      </c>
      <c r="C22" s="129">
        <v>5.7</v>
      </c>
      <c r="D22" s="283" t="s">
        <v>348</v>
      </c>
      <c r="E22" s="284" t="s">
        <v>348</v>
      </c>
      <c r="F22" s="284" t="s">
        <v>348</v>
      </c>
      <c r="G22" s="285" t="s">
        <v>348</v>
      </c>
    </row>
    <row r="23" spans="1:7" x14ac:dyDescent="0.2">
      <c r="A23" s="130" t="s">
        <v>237</v>
      </c>
      <c r="B23" s="122" t="s">
        <v>109</v>
      </c>
      <c r="C23" s="129">
        <v>1.3</v>
      </c>
      <c r="D23" s="128">
        <v>1.3</v>
      </c>
      <c r="E23" s="129">
        <v>1.3</v>
      </c>
      <c r="F23" s="129">
        <v>11</v>
      </c>
      <c r="G23" s="192">
        <v>11.4</v>
      </c>
    </row>
    <row r="24" spans="1:7" x14ac:dyDescent="0.2">
      <c r="A24" s="132" t="s">
        <v>372</v>
      </c>
      <c r="B24" s="122" t="s">
        <v>109</v>
      </c>
      <c r="C24" s="129">
        <v>9.4</v>
      </c>
      <c r="D24" s="128">
        <v>9.5</v>
      </c>
      <c r="E24" s="129">
        <v>8.6</v>
      </c>
      <c r="F24" s="284" t="s">
        <v>348</v>
      </c>
      <c r="G24" s="284" t="s">
        <v>348</v>
      </c>
    </row>
    <row r="25" spans="1:7" x14ac:dyDescent="0.2">
      <c r="A25" s="130" t="s">
        <v>373</v>
      </c>
      <c r="B25" s="122" t="s">
        <v>109</v>
      </c>
      <c r="C25" s="129">
        <v>30.6</v>
      </c>
      <c r="D25" s="128">
        <v>31.2</v>
      </c>
      <c r="E25" s="129">
        <v>32</v>
      </c>
      <c r="F25" s="129">
        <v>32</v>
      </c>
      <c r="G25" s="129">
        <v>32</v>
      </c>
    </row>
    <row r="26" spans="1:7" x14ac:dyDescent="0.2">
      <c r="A26" s="126" t="s">
        <v>119</v>
      </c>
      <c r="B26" s="122" t="s">
        <v>109</v>
      </c>
      <c r="C26" s="129">
        <v>2.1</v>
      </c>
      <c r="D26" s="128">
        <v>2.2000000000000002</v>
      </c>
      <c r="E26" s="129">
        <v>2.2999999999999998</v>
      </c>
      <c r="F26" s="129">
        <v>2.2999999999999998</v>
      </c>
      <c r="G26" s="129">
        <v>2.4</v>
      </c>
    </row>
    <row r="27" spans="1:7" x14ac:dyDescent="0.2">
      <c r="A27" s="257" t="s">
        <v>51</v>
      </c>
      <c r="B27" s="122"/>
      <c r="C27" s="129"/>
      <c r="D27" s="128"/>
      <c r="E27" s="129"/>
      <c r="F27" s="129"/>
      <c r="G27" s="129"/>
    </row>
    <row r="28" spans="1:7" x14ac:dyDescent="0.2">
      <c r="A28" s="126" t="s">
        <v>374</v>
      </c>
      <c r="B28" s="122" t="s">
        <v>335</v>
      </c>
      <c r="C28" s="129">
        <v>0.3</v>
      </c>
      <c r="D28" s="128">
        <v>0.9</v>
      </c>
      <c r="E28" s="284" t="s">
        <v>348</v>
      </c>
      <c r="F28" s="284" t="s">
        <v>348</v>
      </c>
      <c r="G28" s="284" t="s">
        <v>348</v>
      </c>
    </row>
    <row r="29" spans="1:7" x14ac:dyDescent="0.2">
      <c r="A29" s="126" t="s">
        <v>112</v>
      </c>
      <c r="B29" s="122" t="s">
        <v>336</v>
      </c>
      <c r="C29" s="129">
        <v>0.2</v>
      </c>
      <c r="D29" s="128">
        <v>0.2</v>
      </c>
      <c r="E29" s="129">
        <v>0.2</v>
      </c>
      <c r="F29" s="129">
        <v>0.2</v>
      </c>
      <c r="G29" s="129">
        <v>0.2</v>
      </c>
    </row>
    <row r="30" spans="1:7" x14ac:dyDescent="0.2">
      <c r="A30" s="125" t="s">
        <v>49</v>
      </c>
      <c r="B30" s="122"/>
      <c r="C30" s="169">
        <v>87.7</v>
      </c>
      <c r="D30" s="193">
        <v>71.099999999999994</v>
      </c>
      <c r="E30" s="169">
        <v>48.2</v>
      </c>
      <c r="F30" s="169">
        <v>49.4</v>
      </c>
      <c r="G30" s="169">
        <v>50.1</v>
      </c>
    </row>
    <row r="31" spans="1:7" x14ac:dyDescent="0.2">
      <c r="A31" s="124" t="s">
        <v>1</v>
      </c>
      <c r="B31" s="122"/>
      <c r="C31" s="138"/>
      <c r="D31" s="139"/>
      <c r="E31" s="138"/>
      <c r="F31" s="138"/>
      <c r="G31" s="138"/>
    </row>
    <row r="32" spans="1:7" x14ac:dyDescent="0.2">
      <c r="A32" s="24" t="s">
        <v>50</v>
      </c>
      <c r="B32" s="122"/>
      <c r="C32" s="127"/>
      <c r="D32" s="131"/>
      <c r="E32" s="127"/>
      <c r="F32" s="127"/>
      <c r="G32" s="127"/>
    </row>
    <row r="33" spans="1:7" x14ac:dyDescent="0.2">
      <c r="A33" s="126" t="s">
        <v>113</v>
      </c>
      <c r="B33" s="122" t="s">
        <v>109</v>
      </c>
      <c r="C33" s="133">
        <v>0.9</v>
      </c>
      <c r="D33" s="134">
        <v>0.9</v>
      </c>
      <c r="E33" s="129">
        <v>0.9</v>
      </c>
      <c r="F33" s="129">
        <v>0.9</v>
      </c>
      <c r="G33" s="129">
        <v>0.9</v>
      </c>
    </row>
    <row r="34" spans="1:7" x14ac:dyDescent="0.2">
      <c r="A34" s="126" t="s">
        <v>110</v>
      </c>
      <c r="B34" s="122" t="s">
        <v>109</v>
      </c>
      <c r="C34" s="133">
        <v>0.1</v>
      </c>
      <c r="D34" s="134">
        <v>0.1</v>
      </c>
      <c r="E34" s="129">
        <v>0.1</v>
      </c>
      <c r="F34" s="129">
        <v>0.1</v>
      </c>
      <c r="G34" s="129">
        <v>0.1</v>
      </c>
    </row>
    <row r="35" spans="1:7" x14ac:dyDescent="0.2">
      <c r="A35" s="126" t="s">
        <v>376</v>
      </c>
      <c r="B35" s="122" t="s">
        <v>109</v>
      </c>
      <c r="C35" s="284" t="s">
        <v>348</v>
      </c>
      <c r="D35" s="134">
        <v>462</v>
      </c>
      <c r="E35" s="284" t="s">
        <v>348</v>
      </c>
      <c r="F35" s="284" t="s">
        <v>348</v>
      </c>
      <c r="G35" s="284" t="s">
        <v>348</v>
      </c>
    </row>
    <row r="36" spans="1:7" x14ac:dyDescent="0.2">
      <c r="A36" s="126" t="s">
        <v>377</v>
      </c>
      <c r="B36" s="122" t="s">
        <v>109</v>
      </c>
      <c r="C36" s="133">
        <v>531</v>
      </c>
      <c r="D36" s="279" t="s">
        <v>348</v>
      </c>
      <c r="E36" s="286" t="s">
        <v>348</v>
      </c>
      <c r="F36" s="286" t="s">
        <v>348</v>
      </c>
      <c r="G36" s="286" t="s">
        <v>348</v>
      </c>
    </row>
    <row r="37" spans="1:7" x14ac:dyDescent="0.2">
      <c r="A37" s="126" t="s">
        <v>295</v>
      </c>
      <c r="B37" s="122" t="s">
        <v>109</v>
      </c>
      <c r="C37" s="133">
        <v>10</v>
      </c>
      <c r="D37" s="134">
        <v>1</v>
      </c>
      <c r="E37" s="286" t="s">
        <v>348</v>
      </c>
      <c r="F37" s="286" t="s">
        <v>348</v>
      </c>
      <c r="G37" s="286" t="s">
        <v>348</v>
      </c>
    </row>
    <row r="38" spans="1:7" x14ac:dyDescent="0.2">
      <c r="A38" s="126" t="s">
        <v>114</v>
      </c>
      <c r="B38" s="122" t="s">
        <v>109</v>
      </c>
      <c r="C38" s="133">
        <v>19.899999999999999</v>
      </c>
      <c r="D38" s="134">
        <v>20.7</v>
      </c>
      <c r="E38" s="133">
        <v>21.6</v>
      </c>
      <c r="F38" s="129">
        <v>22.5</v>
      </c>
      <c r="G38" s="129">
        <v>23.5</v>
      </c>
    </row>
    <row r="39" spans="1:7" x14ac:dyDescent="0.2">
      <c r="A39" s="126" t="s">
        <v>97</v>
      </c>
      <c r="B39" s="122" t="s">
        <v>109</v>
      </c>
      <c r="C39" s="133">
        <v>0.9</v>
      </c>
      <c r="D39" s="134">
        <v>1.3</v>
      </c>
      <c r="E39" s="129">
        <v>2.1</v>
      </c>
      <c r="F39" s="129">
        <v>2.1</v>
      </c>
      <c r="G39" s="129">
        <v>1.8</v>
      </c>
    </row>
    <row r="40" spans="1:7" x14ac:dyDescent="0.2">
      <c r="A40" s="126" t="s">
        <v>115</v>
      </c>
      <c r="B40" s="122" t="s">
        <v>109</v>
      </c>
      <c r="C40" s="133">
        <v>0.1</v>
      </c>
      <c r="D40" s="134">
        <v>0.1</v>
      </c>
      <c r="E40" s="286" t="s">
        <v>348</v>
      </c>
      <c r="F40" s="286" t="s">
        <v>348</v>
      </c>
      <c r="G40" s="286" t="s">
        <v>348</v>
      </c>
    </row>
    <row r="41" spans="1:7" x14ac:dyDescent="0.2">
      <c r="A41" s="126" t="s">
        <v>116</v>
      </c>
      <c r="B41" s="122" t="s">
        <v>109</v>
      </c>
      <c r="C41" s="133">
        <v>6.1</v>
      </c>
      <c r="D41" s="134">
        <v>6.1</v>
      </c>
      <c r="E41" s="133">
        <v>6.1</v>
      </c>
      <c r="F41" s="286" t="s">
        <v>348</v>
      </c>
      <c r="G41" s="286" t="s">
        <v>348</v>
      </c>
    </row>
    <row r="42" spans="1:7" x14ac:dyDescent="0.2">
      <c r="A42" s="126" t="s">
        <v>296</v>
      </c>
      <c r="B42" s="122" t="s">
        <v>109</v>
      </c>
      <c r="C42" s="133">
        <v>30</v>
      </c>
      <c r="D42" s="279" t="s">
        <v>348</v>
      </c>
      <c r="E42" s="286" t="s">
        <v>348</v>
      </c>
      <c r="F42" s="284" t="s">
        <v>348</v>
      </c>
      <c r="G42" s="284" t="s">
        <v>348</v>
      </c>
    </row>
    <row r="43" spans="1:7" x14ac:dyDescent="0.2">
      <c r="A43" s="126" t="s">
        <v>117</v>
      </c>
      <c r="B43" s="122" t="s">
        <v>109</v>
      </c>
      <c r="C43" s="133">
        <v>1.7</v>
      </c>
      <c r="D43" s="134">
        <v>1.7</v>
      </c>
      <c r="E43" s="133">
        <v>1.7</v>
      </c>
      <c r="F43" s="133">
        <v>1.7</v>
      </c>
      <c r="G43" s="129">
        <v>1.7</v>
      </c>
    </row>
    <row r="44" spans="1:7" x14ac:dyDescent="0.2">
      <c r="A44" s="126" t="s">
        <v>118</v>
      </c>
      <c r="B44" s="122" t="s">
        <v>109</v>
      </c>
      <c r="C44" s="133">
        <v>0.5</v>
      </c>
      <c r="D44" s="134">
        <v>0.4</v>
      </c>
      <c r="E44" s="133">
        <v>0.5</v>
      </c>
      <c r="F44" s="133">
        <v>0.5</v>
      </c>
      <c r="G44" s="133">
        <v>0.5</v>
      </c>
    </row>
    <row r="45" spans="1:7" x14ac:dyDescent="0.2">
      <c r="A45" s="126" t="s">
        <v>378</v>
      </c>
      <c r="B45" s="122" t="s">
        <v>109</v>
      </c>
      <c r="C45" s="133">
        <v>2.2999999999999998</v>
      </c>
      <c r="D45" s="134">
        <v>2.2999999999999998</v>
      </c>
      <c r="E45" s="133">
        <v>2.2999999999999998</v>
      </c>
      <c r="F45" s="133">
        <v>2.4</v>
      </c>
      <c r="G45" s="133">
        <v>2.4</v>
      </c>
    </row>
    <row r="46" spans="1:7" x14ac:dyDescent="0.2">
      <c r="A46" s="126" t="s">
        <v>99</v>
      </c>
      <c r="B46" s="122" t="s">
        <v>109</v>
      </c>
      <c r="C46" s="133">
        <v>2.9</v>
      </c>
      <c r="D46" s="134">
        <v>2.5</v>
      </c>
      <c r="E46" s="133">
        <v>2.1</v>
      </c>
      <c r="F46" s="133">
        <v>1.5</v>
      </c>
      <c r="G46" s="133">
        <v>1.5</v>
      </c>
    </row>
    <row r="47" spans="1:7" x14ac:dyDescent="0.2">
      <c r="A47" s="126" t="s">
        <v>297</v>
      </c>
      <c r="B47" s="122" t="s">
        <v>109</v>
      </c>
      <c r="C47" s="133">
        <v>1</v>
      </c>
      <c r="D47" s="279" t="s">
        <v>348</v>
      </c>
      <c r="E47" s="286" t="s">
        <v>348</v>
      </c>
      <c r="F47" s="286" t="s">
        <v>348</v>
      </c>
      <c r="G47" s="286" t="s">
        <v>348</v>
      </c>
    </row>
    <row r="48" spans="1:7" x14ac:dyDescent="0.2">
      <c r="A48" s="126" t="s">
        <v>100</v>
      </c>
      <c r="B48" s="122" t="s">
        <v>109</v>
      </c>
      <c r="C48" s="133">
        <v>150.9</v>
      </c>
      <c r="D48" s="134">
        <v>137.80000000000001</v>
      </c>
      <c r="E48" s="286" t="s">
        <v>348</v>
      </c>
      <c r="F48" s="286" t="s">
        <v>348</v>
      </c>
      <c r="G48" s="286" t="s">
        <v>348</v>
      </c>
    </row>
    <row r="49" spans="1:8" x14ac:dyDescent="0.2">
      <c r="A49" s="126" t="s">
        <v>101</v>
      </c>
      <c r="B49" s="122" t="s">
        <v>109</v>
      </c>
      <c r="C49" s="133">
        <v>107</v>
      </c>
      <c r="D49" s="134">
        <v>108.1</v>
      </c>
      <c r="E49" s="133">
        <v>112.4</v>
      </c>
      <c r="F49" s="129">
        <v>117.8</v>
      </c>
      <c r="G49" s="129">
        <v>117.8</v>
      </c>
    </row>
    <row r="50" spans="1:8" x14ac:dyDescent="0.2">
      <c r="A50" s="126" t="s">
        <v>119</v>
      </c>
      <c r="B50" s="122" t="s">
        <v>109</v>
      </c>
      <c r="C50" s="133">
        <v>82.8</v>
      </c>
      <c r="D50" s="134">
        <v>86.3</v>
      </c>
      <c r="E50" s="133">
        <v>90</v>
      </c>
      <c r="F50" s="133">
        <v>93.8</v>
      </c>
      <c r="G50" s="133">
        <v>97.8</v>
      </c>
    </row>
    <row r="51" spans="1:8" x14ac:dyDescent="0.2">
      <c r="A51" s="140" t="s">
        <v>102</v>
      </c>
      <c r="B51" s="122" t="s">
        <v>109</v>
      </c>
      <c r="C51" s="133">
        <v>4.3</v>
      </c>
      <c r="D51" s="279" t="s">
        <v>348</v>
      </c>
      <c r="E51" s="286" t="s">
        <v>348</v>
      </c>
      <c r="F51" s="286" t="s">
        <v>348</v>
      </c>
      <c r="G51" s="286" t="s">
        <v>348</v>
      </c>
    </row>
    <row r="52" spans="1:8" x14ac:dyDescent="0.2">
      <c r="A52" s="125" t="s">
        <v>51</v>
      </c>
      <c r="B52" s="122"/>
      <c r="C52" s="133"/>
      <c r="D52" s="134"/>
      <c r="E52" s="129"/>
      <c r="F52" s="129"/>
      <c r="G52" s="129"/>
    </row>
    <row r="53" spans="1:8" x14ac:dyDescent="0.2">
      <c r="A53" s="126" t="s">
        <v>298</v>
      </c>
      <c r="B53" s="122" t="s">
        <v>335</v>
      </c>
      <c r="C53" s="133">
        <v>5</v>
      </c>
      <c r="D53" s="134">
        <v>4.8</v>
      </c>
      <c r="E53" s="286" t="s">
        <v>348</v>
      </c>
      <c r="F53" s="286" t="s">
        <v>348</v>
      </c>
      <c r="G53" s="286" t="s">
        <v>348</v>
      </c>
    </row>
    <row r="54" spans="1:8" x14ac:dyDescent="0.2">
      <c r="A54" s="130" t="s">
        <v>112</v>
      </c>
      <c r="B54" s="293" t="s">
        <v>365</v>
      </c>
      <c r="C54" s="133">
        <v>7.9</v>
      </c>
      <c r="D54" s="134">
        <v>7.9</v>
      </c>
      <c r="E54" s="133">
        <v>7.9</v>
      </c>
      <c r="F54" s="133">
        <v>7.9</v>
      </c>
      <c r="G54" s="133">
        <v>7.9</v>
      </c>
      <c r="H54" s="141"/>
    </row>
    <row r="55" spans="1:8" x14ac:dyDescent="0.2">
      <c r="A55" s="125" t="s">
        <v>49</v>
      </c>
      <c r="B55" s="122"/>
      <c r="C55" s="169">
        <v>965.3</v>
      </c>
      <c r="D55" s="137">
        <v>844</v>
      </c>
      <c r="E55" s="136">
        <v>247.6</v>
      </c>
      <c r="F55" s="136">
        <v>251.1</v>
      </c>
      <c r="G55" s="136">
        <v>255.7</v>
      </c>
      <c r="H55" s="141"/>
    </row>
    <row r="56" spans="1:8" x14ac:dyDescent="0.2">
      <c r="A56" s="124" t="s">
        <v>2</v>
      </c>
      <c r="B56" s="122"/>
      <c r="C56" s="127"/>
      <c r="D56" s="131"/>
      <c r="E56" s="127"/>
      <c r="F56" s="127"/>
      <c r="G56" s="127"/>
    </row>
    <row r="57" spans="1:8" x14ac:dyDescent="0.2">
      <c r="A57" s="125" t="s">
        <v>51</v>
      </c>
      <c r="B57" s="122"/>
      <c r="C57" s="127"/>
      <c r="D57" s="131"/>
      <c r="E57" s="127"/>
      <c r="F57" s="127"/>
      <c r="G57" s="127"/>
    </row>
    <row r="58" spans="1:8" x14ac:dyDescent="0.2">
      <c r="A58" s="126" t="s">
        <v>239</v>
      </c>
      <c r="B58" s="122" t="s">
        <v>238</v>
      </c>
      <c r="C58" s="127">
        <v>1.5</v>
      </c>
      <c r="D58" s="287" t="s">
        <v>348</v>
      </c>
      <c r="E58" s="286" t="s">
        <v>348</v>
      </c>
      <c r="F58" s="286" t="s">
        <v>348</v>
      </c>
      <c r="G58" s="286" t="s">
        <v>348</v>
      </c>
    </row>
    <row r="59" spans="1:8" x14ac:dyDescent="0.2">
      <c r="A59" s="125" t="s">
        <v>49</v>
      </c>
      <c r="B59" s="122"/>
      <c r="C59" s="136">
        <v>1.5</v>
      </c>
      <c r="D59" s="288" t="s">
        <v>348</v>
      </c>
      <c r="E59" s="289" t="s">
        <v>348</v>
      </c>
      <c r="F59" s="289" t="s">
        <v>348</v>
      </c>
      <c r="G59" s="289" t="s">
        <v>348</v>
      </c>
    </row>
    <row r="60" spans="1:8" x14ac:dyDescent="0.2">
      <c r="A60" s="142" t="s">
        <v>79</v>
      </c>
      <c r="B60" s="122"/>
      <c r="C60" s="127"/>
      <c r="D60" s="131"/>
      <c r="E60" s="127"/>
      <c r="F60" s="127"/>
      <c r="G60" s="127"/>
    </row>
    <row r="61" spans="1:8" x14ac:dyDescent="0.2">
      <c r="A61" s="124" t="s">
        <v>3</v>
      </c>
      <c r="B61" s="122"/>
      <c r="C61" s="127"/>
      <c r="D61" s="131"/>
      <c r="E61" s="127"/>
      <c r="F61" s="127"/>
      <c r="G61" s="127"/>
    </row>
    <row r="62" spans="1:8" x14ac:dyDescent="0.2">
      <c r="A62" s="24" t="s">
        <v>50</v>
      </c>
      <c r="B62" s="122"/>
      <c r="C62" s="127"/>
      <c r="D62" s="131"/>
      <c r="E62" s="127"/>
      <c r="F62" s="127"/>
      <c r="G62" s="127"/>
    </row>
    <row r="63" spans="1:8" x14ac:dyDescent="0.2">
      <c r="A63" s="24" t="s">
        <v>333</v>
      </c>
      <c r="B63" s="122" t="s">
        <v>109</v>
      </c>
      <c r="C63" s="129">
        <v>75.2</v>
      </c>
      <c r="D63" s="128">
        <v>78.3</v>
      </c>
      <c r="E63" s="129">
        <v>81.2</v>
      </c>
      <c r="F63" s="129">
        <v>84.2</v>
      </c>
      <c r="G63" s="129">
        <v>87.4</v>
      </c>
      <c r="H63" s="135"/>
    </row>
    <row r="64" spans="1:8" x14ac:dyDescent="0.2">
      <c r="A64" s="24" t="s">
        <v>334</v>
      </c>
      <c r="B64" s="122" t="s">
        <v>109</v>
      </c>
      <c r="C64" s="129">
        <v>410.7</v>
      </c>
      <c r="D64" s="128">
        <v>475.5</v>
      </c>
      <c r="E64" s="129">
        <v>517.79999999999995</v>
      </c>
      <c r="F64" s="129">
        <v>536</v>
      </c>
      <c r="G64" s="129">
        <v>566.20000000000005</v>
      </c>
    </row>
    <row r="65" spans="1:8" x14ac:dyDescent="0.2">
      <c r="A65" s="126" t="s">
        <v>120</v>
      </c>
      <c r="B65" s="122" t="s">
        <v>109</v>
      </c>
      <c r="C65" s="129">
        <v>0.2</v>
      </c>
      <c r="D65" s="283" t="s">
        <v>348</v>
      </c>
      <c r="E65" s="284" t="s">
        <v>348</v>
      </c>
      <c r="F65" s="284" t="s">
        <v>348</v>
      </c>
      <c r="G65" s="284" t="s">
        <v>348</v>
      </c>
    </row>
    <row r="66" spans="1:8" x14ac:dyDescent="0.2">
      <c r="A66" s="126" t="s">
        <v>121</v>
      </c>
      <c r="B66" s="122" t="s">
        <v>109</v>
      </c>
      <c r="C66" s="129">
        <v>119.6</v>
      </c>
      <c r="D66" s="128">
        <v>119.7</v>
      </c>
      <c r="E66" s="129">
        <v>121.8</v>
      </c>
      <c r="F66" s="129">
        <v>123.9</v>
      </c>
      <c r="G66" s="129">
        <v>126.1</v>
      </c>
    </row>
    <row r="67" spans="1:8" x14ac:dyDescent="0.2">
      <c r="A67" s="126" t="s">
        <v>299</v>
      </c>
      <c r="B67" s="122" t="s">
        <v>109</v>
      </c>
      <c r="C67" s="284" t="s">
        <v>348</v>
      </c>
      <c r="D67" s="128">
        <v>7.9</v>
      </c>
      <c r="E67" s="284" t="s">
        <v>348</v>
      </c>
      <c r="F67" s="284" t="s">
        <v>348</v>
      </c>
      <c r="G67" s="129">
        <v>4.0999999999999996</v>
      </c>
    </row>
    <row r="68" spans="1:8" x14ac:dyDescent="0.2">
      <c r="A68" s="151" t="s">
        <v>51</v>
      </c>
      <c r="B68" s="122"/>
      <c r="C68" s="129"/>
      <c r="D68" s="128"/>
      <c r="E68" s="129"/>
      <c r="F68" s="129"/>
      <c r="G68" s="129"/>
    </row>
    <row r="69" spans="1:8" x14ac:dyDescent="0.2">
      <c r="A69" s="126" t="s">
        <v>123</v>
      </c>
      <c r="B69" s="122" t="s">
        <v>336</v>
      </c>
      <c r="C69" s="129">
        <v>7.7</v>
      </c>
      <c r="D69" s="128">
        <v>14.9</v>
      </c>
      <c r="E69" s="129">
        <v>2.1</v>
      </c>
      <c r="F69" s="284" t="s">
        <v>348</v>
      </c>
      <c r="G69" s="284" t="s">
        <v>348</v>
      </c>
    </row>
    <row r="70" spans="1:8" x14ac:dyDescent="0.2">
      <c r="A70" s="126" t="s">
        <v>112</v>
      </c>
      <c r="B70" s="122" t="s">
        <v>336</v>
      </c>
      <c r="C70" s="129">
        <v>0.4</v>
      </c>
      <c r="D70" s="128">
        <v>0.4</v>
      </c>
      <c r="E70" s="284" t="s">
        <v>348</v>
      </c>
      <c r="F70" s="284" t="s">
        <v>348</v>
      </c>
      <c r="G70" s="284" t="s">
        <v>348</v>
      </c>
    </row>
    <row r="71" spans="1:8" x14ac:dyDescent="0.2">
      <c r="A71" s="126" t="s">
        <v>379</v>
      </c>
      <c r="B71" s="122" t="s">
        <v>109</v>
      </c>
      <c r="C71" s="129">
        <v>2</v>
      </c>
      <c r="D71" s="264" t="s">
        <v>348</v>
      </c>
      <c r="E71" s="290" t="s">
        <v>348</v>
      </c>
      <c r="F71" s="290" t="s">
        <v>348</v>
      </c>
      <c r="G71" s="290" t="s">
        <v>348</v>
      </c>
    </row>
    <row r="72" spans="1:8" x14ac:dyDescent="0.2">
      <c r="A72" s="140" t="s">
        <v>122</v>
      </c>
      <c r="B72" s="122" t="s">
        <v>212</v>
      </c>
      <c r="C72" s="129">
        <v>0.2</v>
      </c>
      <c r="D72" s="128">
        <v>0.2</v>
      </c>
      <c r="E72" s="129">
        <v>0.2</v>
      </c>
      <c r="F72" s="204">
        <v>0.2</v>
      </c>
      <c r="G72" s="290" t="s">
        <v>348</v>
      </c>
    </row>
    <row r="73" spans="1:8" x14ac:dyDescent="0.2">
      <c r="A73" s="6" t="s">
        <v>241</v>
      </c>
      <c r="B73" s="122" t="s">
        <v>240</v>
      </c>
      <c r="C73" s="129">
        <v>24.5</v>
      </c>
      <c r="D73" s="128">
        <v>33.799999999999997</v>
      </c>
      <c r="E73" s="284" t="s">
        <v>348</v>
      </c>
      <c r="F73" s="284" t="s">
        <v>348</v>
      </c>
      <c r="G73" s="284" t="s">
        <v>348</v>
      </c>
    </row>
    <row r="74" spans="1:8" x14ac:dyDescent="0.2">
      <c r="A74" s="140" t="s">
        <v>380</v>
      </c>
      <c r="B74" s="122" t="s">
        <v>109</v>
      </c>
      <c r="C74" s="129">
        <v>8.9</v>
      </c>
      <c r="D74" s="128">
        <v>10.3</v>
      </c>
      <c r="E74" s="129">
        <v>10.6</v>
      </c>
      <c r="F74" s="284" t="s">
        <v>348</v>
      </c>
      <c r="G74" s="284" t="s">
        <v>348</v>
      </c>
    </row>
    <row r="75" spans="1:8" x14ac:dyDescent="0.2">
      <c r="A75" s="126" t="s">
        <v>381</v>
      </c>
      <c r="B75" s="122" t="s">
        <v>109</v>
      </c>
      <c r="C75" s="191">
        <v>22.9</v>
      </c>
      <c r="D75" s="203">
        <v>23.3</v>
      </c>
      <c r="E75" s="191">
        <v>23.9</v>
      </c>
      <c r="F75" s="191">
        <v>23.9</v>
      </c>
      <c r="G75" s="191">
        <v>23.9</v>
      </c>
    </row>
    <row r="76" spans="1:8" x14ac:dyDescent="0.2">
      <c r="A76" s="125" t="s">
        <v>49</v>
      </c>
      <c r="B76" s="122"/>
      <c r="C76" s="169">
        <v>672.3</v>
      </c>
      <c r="D76" s="193">
        <v>764.29999999999984</v>
      </c>
      <c r="E76" s="169">
        <v>757.6</v>
      </c>
      <c r="F76" s="169">
        <v>768.2</v>
      </c>
      <c r="G76" s="169">
        <v>807.7</v>
      </c>
      <c r="H76" s="144"/>
    </row>
    <row r="77" spans="1:8" x14ac:dyDescent="0.2">
      <c r="A77" s="124" t="s">
        <v>92</v>
      </c>
      <c r="B77" s="122"/>
      <c r="C77" s="127"/>
      <c r="D77" s="131"/>
      <c r="E77" s="127"/>
      <c r="F77" s="127"/>
      <c r="G77" s="127"/>
    </row>
    <row r="78" spans="1:8" x14ac:dyDescent="0.2">
      <c r="A78" s="24" t="s">
        <v>50</v>
      </c>
      <c r="B78" s="122"/>
      <c r="C78" s="127"/>
      <c r="D78" s="131"/>
      <c r="E78" s="127"/>
      <c r="F78" s="127"/>
      <c r="G78" s="127"/>
    </row>
    <row r="79" spans="1:8" x14ac:dyDescent="0.2">
      <c r="A79" s="6" t="s">
        <v>300</v>
      </c>
      <c r="B79" s="122" t="s">
        <v>109</v>
      </c>
      <c r="C79" s="127">
        <v>1.6</v>
      </c>
      <c r="D79" s="131">
        <v>1.9</v>
      </c>
      <c r="E79" s="127">
        <v>2.7</v>
      </c>
      <c r="F79" s="127">
        <v>2.8</v>
      </c>
      <c r="G79" s="127">
        <v>2.9</v>
      </c>
    </row>
    <row r="80" spans="1:8" x14ac:dyDescent="0.2">
      <c r="A80" s="126" t="s">
        <v>121</v>
      </c>
      <c r="B80" s="122" t="s">
        <v>109</v>
      </c>
      <c r="C80" s="133">
        <v>0.9</v>
      </c>
      <c r="D80" s="134">
        <v>0.9</v>
      </c>
      <c r="E80" s="133">
        <v>0.9</v>
      </c>
      <c r="F80" s="133">
        <v>0.9</v>
      </c>
      <c r="G80" s="133">
        <v>0.9</v>
      </c>
    </row>
    <row r="81" spans="1:8" x14ac:dyDescent="0.2">
      <c r="A81" s="126" t="s">
        <v>195</v>
      </c>
      <c r="B81" s="122" t="s">
        <v>109</v>
      </c>
      <c r="C81" s="133">
        <v>2.2000000000000002</v>
      </c>
      <c r="D81" s="134">
        <v>3.2</v>
      </c>
      <c r="E81" s="133">
        <v>4.5999999999999996</v>
      </c>
      <c r="F81" s="133">
        <v>4.8</v>
      </c>
      <c r="G81" s="133">
        <v>4.9000000000000004</v>
      </c>
    </row>
    <row r="82" spans="1:8" x14ac:dyDescent="0.2">
      <c r="A82" s="125" t="s">
        <v>49</v>
      </c>
      <c r="B82" s="122"/>
      <c r="C82" s="136">
        <v>4.7</v>
      </c>
      <c r="D82" s="137">
        <v>6</v>
      </c>
      <c r="E82" s="136">
        <v>8.3000000000000007</v>
      </c>
      <c r="F82" s="136">
        <v>8.5</v>
      </c>
      <c r="G82" s="136">
        <v>8.6999999999999993</v>
      </c>
    </row>
    <row r="83" spans="1:8" x14ac:dyDescent="0.2">
      <c r="A83" s="124" t="s">
        <v>5</v>
      </c>
      <c r="B83" s="122"/>
      <c r="C83" s="127"/>
      <c r="D83" s="131"/>
      <c r="E83" s="127"/>
      <c r="F83" s="127"/>
      <c r="G83" s="127"/>
    </row>
    <row r="84" spans="1:8" x14ac:dyDescent="0.2">
      <c r="A84" s="24" t="s">
        <v>50</v>
      </c>
      <c r="B84" s="122"/>
      <c r="C84" s="127"/>
      <c r="D84" s="131"/>
      <c r="E84" s="127"/>
      <c r="F84" s="127"/>
      <c r="G84" s="127"/>
    </row>
    <row r="85" spans="1:8" x14ac:dyDescent="0.2">
      <c r="A85" s="126" t="s">
        <v>121</v>
      </c>
      <c r="B85" s="122" t="s">
        <v>109</v>
      </c>
      <c r="C85" s="127">
        <v>0.8</v>
      </c>
      <c r="D85" s="131">
        <v>0.8</v>
      </c>
      <c r="E85" s="127">
        <v>0.8</v>
      </c>
      <c r="F85" s="127">
        <v>0.8</v>
      </c>
      <c r="G85" s="127">
        <v>0.8</v>
      </c>
    </row>
    <row r="86" spans="1:8" x14ac:dyDescent="0.2">
      <c r="A86" s="126" t="s">
        <v>301</v>
      </c>
      <c r="B86" s="122" t="s">
        <v>109</v>
      </c>
      <c r="C86" s="286" t="s">
        <v>348</v>
      </c>
      <c r="D86" s="131">
        <v>3.5</v>
      </c>
      <c r="E86" s="127">
        <v>3.6</v>
      </c>
      <c r="F86" s="127">
        <v>3.9</v>
      </c>
      <c r="G86" s="127">
        <v>4.5999999999999996</v>
      </c>
    </row>
    <row r="87" spans="1:8" x14ac:dyDescent="0.2">
      <c r="A87" s="125" t="s">
        <v>49</v>
      </c>
      <c r="B87" s="122"/>
      <c r="C87" s="136">
        <v>0.8</v>
      </c>
      <c r="D87" s="137">
        <v>4.3</v>
      </c>
      <c r="E87" s="136">
        <v>4.3</v>
      </c>
      <c r="F87" s="136">
        <v>4.7</v>
      </c>
      <c r="G87" s="136">
        <v>5.4</v>
      </c>
      <c r="H87" s="113"/>
    </row>
    <row r="88" spans="1:8" x14ac:dyDescent="0.2">
      <c r="A88" s="145" t="s">
        <v>80</v>
      </c>
      <c r="B88" s="122"/>
      <c r="C88" s="146"/>
      <c r="D88" s="143"/>
      <c r="E88" s="146"/>
      <c r="F88" s="146"/>
      <c r="G88" s="146"/>
      <c r="H88" s="113"/>
    </row>
    <row r="89" spans="1:8" x14ac:dyDescent="0.2">
      <c r="A89" s="124" t="s">
        <v>81</v>
      </c>
      <c r="B89" s="147"/>
      <c r="C89" s="148"/>
      <c r="D89" s="149"/>
      <c r="E89" s="148"/>
      <c r="F89" s="148"/>
      <c r="G89" s="148"/>
      <c r="H89" s="113"/>
    </row>
    <row r="90" spans="1:8" x14ac:dyDescent="0.2">
      <c r="A90" s="24" t="s">
        <v>50</v>
      </c>
      <c r="B90" s="147"/>
      <c r="C90" s="148"/>
      <c r="D90" s="149"/>
      <c r="E90" s="148"/>
      <c r="F90" s="148"/>
      <c r="G90" s="148"/>
      <c r="H90" s="113"/>
    </row>
    <row r="91" spans="1:8" x14ac:dyDescent="0.2">
      <c r="A91" s="126" t="s">
        <v>382</v>
      </c>
      <c r="B91" s="150" t="s">
        <v>109</v>
      </c>
      <c r="C91" s="127">
        <v>0.3</v>
      </c>
      <c r="D91" s="283" t="s">
        <v>348</v>
      </c>
      <c r="E91" s="284" t="s">
        <v>348</v>
      </c>
      <c r="F91" s="284" t="s">
        <v>348</v>
      </c>
      <c r="G91" s="284" t="s">
        <v>348</v>
      </c>
      <c r="H91" s="113"/>
    </row>
    <row r="92" spans="1:8" x14ac:dyDescent="0.2">
      <c r="A92" s="125" t="s">
        <v>51</v>
      </c>
      <c r="B92" s="150"/>
      <c r="C92" s="127"/>
      <c r="D92" s="128"/>
      <c r="E92" s="129"/>
      <c r="F92" s="129"/>
      <c r="G92" s="129"/>
      <c r="H92" s="113"/>
    </row>
    <row r="93" spans="1:8" x14ac:dyDescent="0.2">
      <c r="A93" s="126" t="s">
        <v>383</v>
      </c>
      <c r="B93" s="150" t="s">
        <v>124</v>
      </c>
      <c r="C93" s="127">
        <v>4.9000000000000004</v>
      </c>
      <c r="D93" s="128">
        <v>2</v>
      </c>
      <c r="E93" s="129">
        <v>0.2</v>
      </c>
      <c r="F93" s="284" t="s">
        <v>348</v>
      </c>
      <c r="G93" s="284" t="s">
        <v>348</v>
      </c>
      <c r="H93" s="113"/>
    </row>
    <row r="94" spans="1:8" x14ac:dyDescent="0.2">
      <c r="A94" s="125" t="s">
        <v>49</v>
      </c>
      <c r="B94" s="150"/>
      <c r="C94" s="136">
        <v>5.2</v>
      </c>
      <c r="D94" s="137">
        <v>2</v>
      </c>
      <c r="E94" s="136">
        <v>0.2</v>
      </c>
      <c r="F94" s="289" t="s">
        <v>348</v>
      </c>
      <c r="G94" s="289" t="s">
        <v>348</v>
      </c>
      <c r="H94" s="113"/>
    </row>
    <row r="95" spans="1:8" x14ac:dyDescent="0.2">
      <c r="A95" s="124" t="s">
        <v>7</v>
      </c>
      <c r="B95" s="147"/>
      <c r="C95" s="148"/>
      <c r="D95" s="149"/>
      <c r="E95" s="148"/>
      <c r="F95" s="148"/>
      <c r="G95" s="148"/>
      <c r="H95" s="113"/>
    </row>
    <row r="96" spans="1:8" x14ac:dyDescent="0.2">
      <c r="A96" s="24" t="s">
        <v>50</v>
      </c>
      <c r="B96" s="147"/>
      <c r="C96" s="148"/>
      <c r="D96" s="149"/>
      <c r="E96" s="148"/>
      <c r="F96" s="148"/>
      <c r="G96" s="148"/>
      <c r="H96" s="113"/>
    </row>
    <row r="97" spans="1:8" x14ac:dyDescent="0.2">
      <c r="A97" s="126" t="s">
        <v>125</v>
      </c>
      <c r="B97" s="150" t="s">
        <v>109</v>
      </c>
      <c r="C97" s="127">
        <v>2.5</v>
      </c>
      <c r="D97" s="131">
        <v>2.5</v>
      </c>
      <c r="E97" s="284" t="s">
        <v>348</v>
      </c>
      <c r="F97" s="284" t="s">
        <v>348</v>
      </c>
      <c r="G97" s="284" t="s">
        <v>348</v>
      </c>
    </row>
    <row r="98" spans="1:8" x14ac:dyDescent="0.2">
      <c r="A98" s="125" t="s">
        <v>49</v>
      </c>
      <c r="B98" s="150"/>
      <c r="C98" s="136">
        <v>2.5</v>
      </c>
      <c r="D98" s="137">
        <v>2.5</v>
      </c>
      <c r="E98" s="289" t="s">
        <v>348</v>
      </c>
      <c r="F98" s="289" t="s">
        <v>348</v>
      </c>
      <c r="G98" s="289" t="s">
        <v>348</v>
      </c>
    </row>
    <row r="99" spans="1:8" x14ac:dyDescent="0.2">
      <c r="A99" s="145" t="s">
        <v>8</v>
      </c>
      <c r="B99" s="122"/>
      <c r="C99" s="127"/>
      <c r="D99" s="131"/>
      <c r="E99" s="127"/>
      <c r="F99" s="127"/>
      <c r="G99" s="127"/>
      <c r="H99" s="113"/>
    </row>
    <row r="100" spans="1:8" x14ac:dyDescent="0.2">
      <c r="A100" s="125" t="s">
        <v>51</v>
      </c>
      <c r="B100" s="122"/>
      <c r="C100" s="127"/>
      <c r="D100" s="131"/>
      <c r="E100" s="127"/>
      <c r="F100" s="127"/>
      <c r="G100" s="127"/>
      <c r="H100" s="113"/>
    </row>
    <row r="101" spans="1:8" x14ac:dyDescent="0.2">
      <c r="A101" s="126" t="s">
        <v>384</v>
      </c>
      <c r="B101" s="122" t="s">
        <v>240</v>
      </c>
      <c r="C101" s="127">
        <v>7</v>
      </c>
      <c r="D101" s="131">
        <v>7</v>
      </c>
      <c r="E101" s="127">
        <v>6.9</v>
      </c>
      <c r="F101" s="127">
        <v>6.9</v>
      </c>
      <c r="G101" s="127">
        <v>6.9</v>
      </c>
      <c r="H101" s="113"/>
    </row>
    <row r="102" spans="1:8" x14ac:dyDescent="0.2">
      <c r="A102" s="126" t="s">
        <v>302</v>
      </c>
      <c r="B102" s="122" t="s">
        <v>240</v>
      </c>
      <c r="C102" s="127">
        <v>6</v>
      </c>
      <c r="D102" s="131">
        <v>11.5</v>
      </c>
      <c r="E102" s="286" t="s">
        <v>348</v>
      </c>
      <c r="F102" s="286" t="s">
        <v>348</v>
      </c>
      <c r="G102" s="286" t="s">
        <v>348</v>
      </c>
      <c r="H102" s="113"/>
    </row>
    <row r="103" spans="1:8" x14ac:dyDescent="0.2">
      <c r="A103" s="125" t="s">
        <v>49</v>
      </c>
      <c r="B103" s="122"/>
      <c r="C103" s="136">
        <v>13</v>
      </c>
      <c r="D103" s="137">
        <v>18.5</v>
      </c>
      <c r="E103" s="136">
        <v>6.9</v>
      </c>
      <c r="F103" s="136">
        <v>6.9</v>
      </c>
      <c r="G103" s="136">
        <v>6.9</v>
      </c>
      <c r="H103" s="113"/>
    </row>
    <row r="104" spans="1:8" x14ac:dyDescent="0.2">
      <c r="A104" s="124" t="s">
        <v>126</v>
      </c>
      <c r="B104" s="122"/>
      <c r="C104" s="127"/>
      <c r="D104" s="131"/>
      <c r="E104" s="127"/>
      <c r="F104" s="127"/>
      <c r="G104" s="127"/>
    </row>
    <row r="105" spans="1:8" x14ac:dyDescent="0.2">
      <c r="A105" s="145" t="s">
        <v>84</v>
      </c>
      <c r="B105" s="122"/>
      <c r="C105" s="152"/>
      <c r="D105" s="153"/>
      <c r="E105" s="152"/>
      <c r="F105" s="152"/>
      <c r="G105" s="152"/>
    </row>
    <row r="106" spans="1:8" x14ac:dyDescent="0.2">
      <c r="A106" s="151" t="s">
        <v>50</v>
      </c>
      <c r="B106" s="122"/>
      <c r="C106" s="127"/>
      <c r="D106" s="131"/>
      <c r="E106" s="127"/>
      <c r="F106" s="127"/>
      <c r="G106" s="127"/>
    </row>
    <row r="107" spans="1:8" x14ac:dyDescent="0.2">
      <c r="A107" s="140" t="s">
        <v>385</v>
      </c>
      <c r="B107" s="122" t="s">
        <v>109</v>
      </c>
      <c r="C107" s="129">
        <v>43.5</v>
      </c>
      <c r="D107" s="128">
        <v>33</v>
      </c>
      <c r="E107" s="129">
        <v>2</v>
      </c>
      <c r="F107" s="284" t="s">
        <v>348</v>
      </c>
      <c r="G107" s="284" t="s">
        <v>348</v>
      </c>
    </row>
    <row r="108" spans="1:8" x14ac:dyDescent="0.2">
      <c r="A108" s="140" t="s">
        <v>303</v>
      </c>
      <c r="B108" s="122" t="s">
        <v>109</v>
      </c>
      <c r="C108" s="284" t="s">
        <v>348</v>
      </c>
      <c r="D108" s="128">
        <v>10.8</v>
      </c>
      <c r="E108" s="129">
        <v>10</v>
      </c>
      <c r="F108" s="284" t="s">
        <v>348</v>
      </c>
      <c r="G108" s="284" t="s">
        <v>348</v>
      </c>
    </row>
    <row r="109" spans="1:8" x14ac:dyDescent="0.2">
      <c r="A109" s="140" t="s">
        <v>304</v>
      </c>
      <c r="B109" s="122" t="s">
        <v>109</v>
      </c>
      <c r="C109" s="129">
        <v>5</v>
      </c>
      <c r="D109" s="128">
        <v>7.2</v>
      </c>
      <c r="E109" s="129" t="s">
        <v>348</v>
      </c>
      <c r="F109" s="129" t="s">
        <v>348</v>
      </c>
      <c r="G109" s="129" t="s">
        <v>348</v>
      </c>
    </row>
    <row r="110" spans="1:8" x14ac:dyDescent="0.2">
      <c r="A110" s="140" t="s">
        <v>386</v>
      </c>
      <c r="B110" s="122" t="s">
        <v>109</v>
      </c>
      <c r="C110" s="284" t="s">
        <v>348</v>
      </c>
      <c r="D110" s="283" t="s">
        <v>348</v>
      </c>
      <c r="E110" s="129">
        <v>1.2</v>
      </c>
      <c r="F110" s="284" t="s">
        <v>348</v>
      </c>
      <c r="G110" s="129" t="s">
        <v>348</v>
      </c>
    </row>
    <row r="111" spans="1:8" x14ac:dyDescent="0.2">
      <c r="A111" s="140" t="s">
        <v>305</v>
      </c>
      <c r="B111" s="122" t="s">
        <v>109</v>
      </c>
      <c r="C111" s="205">
        <v>19</v>
      </c>
      <c r="D111" s="206">
        <v>19</v>
      </c>
      <c r="E111" s="205">
        <v>19</v>
      </c>
      <c r="F111" s="205">
        <v>19</v>
      </c>
      <c r="G111" s="205">
        <v>19</v>
      </c>
    </row>
    <row r="112" spans="1:8" x14ac:dyDescent="0.2">
      <c r="A112" s="140" t="s">
        <v>228</v>
      </c>
      <c r="B112" s="122" t="s">
        <v>109</v>
      </c>
      <c r="C112" s="205">
        <v>0.9</v>
      </c>
      <c r="D112" s="206">
        <v>5.7</v>
      </c>
      <c r="E112" s="205">
        <v>6</v>
      </c>
      <c r="F112" s="205" t="s">
        <v>348</v>
      </c>
      <c r="G112" s="205" t="s">
        <v>348</v>
      </c>
    </row>
    <row r="113" spans="1:7" x14ac:dyDescent="0.2">
      <c r="A113" s="140" t="s">
        <v>306</v>
      </c>
      <c r="B113" s="122" t="s">
        <v>109</v>
      </c>
      <c r="C113" s="205">
        <v>2.7</v>
      </c>
      <c r="D113" s="291" t="s">
        <v>348</v>
      </c>
      <c r="E113" s="292" t="s">
        <v>340</v>
      </c>
      <c r="F113" s="292" t="s">
        <v>348</v>
      </c>
      <c r="G113" s="292" t="s">
        <v>348</v>
      </c>
    </row>
    <row r="114" spans="1:7" x14ac:dyDescent="0.2">
      <c r="A114" s="140" t="s">
        <v>387</v>
      </c>
      <c r="B114" s="122" t="s">
        <v>337</v>
      </c>
      <c r="C114" s="292" t="s">
        <v>348</v>
      </c>
      <c r="D114" s="206">
        <v>6</v>
      </c>
      <c r="E114" s="205">
        <v>8</v>
      </c>
      <c r="F114" s="292" t="s">
        <v>348</v>
      </c>
      <c r="G114" s="292" t="s">
        <v>348</v>
      </c>
    </row>
    <row r="115" spans="1:7" x14ac:dyDescent="0.2">
      <c r="A115" s="140" t="s">
        <v>231</v>
      </c>
      <c r="B115" s="122" t="s">
        <v>109</v>
      </c>
      <c r="C115" s="292" t="s">
        <v>348</v>
      </c>
      <c r="D115" s="206">
        <v>5</v>
      </c>
      <c r="E115" s="205" t="s">
        <v>348</v>
      </c>
      <c r="F115" s="292" t="s">
        <v>348</v>
      </c>
      <c r="G115" s="292" t="s">
        <v>348</v>
      </c>
    </row>
    <row r="116" spans="1:7" x14ac:dyDescent="0.2">
      <c r="A116" s="140" t="s">
        <v>131</v>
      </c>
      <c r="B116" s="122" t="s">
        <v>109</v>
      </c>
      <c r="C116" s="205">
        <v>1.8</v>
      </c>
      <c r="D116" s="206">
        <v>2</v>
      </c>
      <c r="E116" s="205">
        <v>1.6</v>
      </c>
      <c r="F116" s="205">
        <v>1.2</v>
      </c>
      <c r="G116" s="205">
        <v>1.3</v>
      </c>
    </row>
    <row r="117" spans="1:7" x14ac:dyDescent="0.2">
      <c r="A117" s="140" t="s">
        <v>229</v>
      </c>
      <c r="B117" s="122" t="s">
        <v>240</v>
      </c>
      <c r="C117" s="205" t="s">
        <v>339</v>
      </c>
      <c r="D117" s="206">
        <v>5</v>
      </c>
      <c r="E117" s="205" t="s">
        <v>348</v>
      </c>
      <c r="F117" s="205" t="s">
        <v>348</v>
      </c>
      <c r="G117" s="205" t="s">
        <v>348</v>
      </c>
    </row>
    <row r="118" spans="1:7" x14ac:dyDescent="0.2">
      <c r="A118" s="140" t="s">
        <v>307</v>
      </c>
      <c r="B118" s="122" t="s">
        <v>109</v>
      </c>
      <c r="C118" s="207">
        <v>5</v>
      </c>
      <c r="D118" s="261" t="s">
        <v>348</v>
      </c>
      <c r="E118" s="205" t="s">
        <v>348</v>
      </c>
      <c r="F118" s="207" t="s">
        <v>348</v>
      </c>
      <c r="G118" s="207" t="s">
        <v>348</v>
      </c>
    </row>
    <row r="119" spans="1:7" x14ac:dyDescent="0.2">
      <c r="A119" s="126" t="s">
        <v>129</v>
      </c>
      <c r="B119" s="122" t="s">
        <v>109</v>
      </c>
      <c r="C119" s="205">
        <v>0.2</v>
      </c>
      <c r="D119" s="206" t="s">
        <v>348</v>
      </c>
      <c r="E119" s="205" t="s">
        <v>348</v>
      </c>
      <c r="F119" s="205" t="s">
        <v>348</v>
      </c>
      <c r="G119" s="205" t="s">
        <v>348</v>
      </c>
    </row>
    <row r="120" spans="1:7" x14ac:dyDescent="0.2">
      <c r="A120" s="126" t="s">
        <v>230</v>
      </c>
      <c r="B120" s="122" t="s">
        <v>242</v>
      </c>
      <c r="C120" s="205">
        <v>0.4</v>
      </c>
      <c r="D120" s="206" t="s">
        <v>348</v>
      </c>
      <c r="E120" s="205" t="s">
        <v>348</v>
      </c>
      <c r="F120" s="205" t="s">
        <v>348</v>
      </c>
      <c r="G120" s="205" t="s">
        <v>348</v>
      </c>
    </row>
    <row r="121" spans="1:7" x14ac:dyDescent="0.2">
      <c r="A121" s="126" t="s">
        <v>308</v>
      </c>
      <c r="B121" s="122" t="s">
        <v>109</v>
      </c>
      <c r="C121" s="205">
        <v>3</v>
      </c>
      <c r="D121" s="206" t="s">
        <v>348</v>
      </c>
      <c r="E121" s="205" t="s">
        <v>348</v>
      </c>
      <c r="F121" s="205" t="s">
        <v>348</v>
      </c>
      <c r="G121" s="205" t="s">
        <v>348</v>
      </c>
    </row>
    <row r="122" spans="1:7" x14ac:dyDescent="0.2">
      <c r="A122" s="140" t="s">
        <v>199</v>
      </c>
      <c r="B122" s="122" t="s">
        <v>109</v>
      </c>
      <c r="C122" s="129">
        <v>9.5</v>
      </c>
      <c r="D122" s="128">
        <v>6</v>
      </c>
      <c r="E122" s="129" t="s">
        <v>348</v>
      </c>
      <c r="F122" s="205" t="s">
        <v>348</v>
      </c>
      <c r="G122" s="205" t="s">
        <v>348</v>
      </c>
    </row>
    <row r="123" spans="1:7" x14ac:dyDescent="0.2">
      <c r="A123" s="140" t="s">
        <v>388</v>
      </c>
      <c r="B123" s="122" t="s">
        <v>109</v>
      </c>
      <c r="C123" s="129" t="s">
        <v>348</v>
      </c>
      <c r="D123" s="128">
        <v>2.2000000000000002</v>
      </c>
      <c r="E123" s="129" t="s">
        <v>348</v>
      </c>
      <c r="F123" s="129" t="s">
        <v>348</v>
      </c>
      <c r="G123" s="129" t="s">
        <v>348</v>
      </c>
    </row>
    <row r="124" spans="1:7" x14ac:dyDescent="0.2">
      <c r="A124" s="140" t="s">
        <v>309</v>
      </c>
      <c r="B124" s="122" t="s">
        <v>109</v>
      </c>
      <c r="C124" s="129">
        <v>3.7</v>
      </c>
      <c r="D124" s="128">
        <v>3</v>
      </c>
      <c r="E124" s="129" t="s">
        <v>348</v>
      </c>
      <c r="F124" s="129" t="s">
        <v>348</v>
      </c>
      <c r="G124" s="129" t="s">
        <v>348</v>
      </c>
    </row>
    <row r="125" spans="1:7" x14ac:dyDescent="0.2">
      <c r="A125" s="140" t="s">
        <v>389</v>
      </c>
      <c r="B125" s="122" t="s">
        <v>109</v>
      </c>
      <c r="C125" s="129">
        <v>2</v>
      </c>
      <c r="D125" s="128">
        <v>2.1</v>
      </c>
      <c r="E125" s="129">
        <v>2.2000000000000002</v>
      </c>
      <c r="F125" s="129">
        <v>2.2000000000000002</v>
      </c>
      <c r="G125" s="129">
        <v>2.2999999999999998</v>
      </c>
    </row>
    <row r="126" spans="1:7" x14ac:dyDescent="0.2">
      <c r="A126" s="140" t="s">
        <v>390</v>
      </c>
      <c r="B126" s="122" t="s">
        <v>109</v>
      </c>
      <c r="C126" s="205">
        <v>9</v>
      </c>
      <c r="D126" s="206">
        <v>7.3</v>
      </c>
      <c r="E126" s="205">
        <v>7.3</v>
      </c>
      <c r="F126" s="205">
        <v>7.3</v>
      </c>
      <c r="G126" s="205">
        <v>7.3</v>
      </c>
    </row>
    <row r="127" spans="1:7" x14ac:dyDescent="0.2">
      <c r="A127" s="140" t="s">
        <v>317</v>
      </c>
      <c r="B127" s="122" t="s">
        <v>109</v>
      </c>
      <c r="C127" s="129" t="s">
        <v>348</v>
      </c>
      <c r="D127" s="128">
        <v>20.6</v>
      </c>
      <c r="E127" s="129" t="s">
        <v>348</v>
      </c>
      <c r="F127" s="129" t="s">
        <v>348</v>
      </c>
      <c r="G127" s="129" t="s">
        <v>348</v>
      </c>
    </row>
    <row r="128" spans="1:7" x14ac:dyDescent="0.2">
      <c r="A128" s="140" t="s">
        <v>310</v>
      </c>
      <c r="B128" s="122" t="s">
        <v>109</v>
      </c>
      <c r="C128" s="129">
        <v>7.7</v>
      </c>
      <c r="D128" s="128">
        <v>1.9</v>
      </c>
      <c r="E128" s="129" t="s">
        <v>348</v>
      </c>
      <c r="F128" s="129" t="s">
        <v>348</v>
      </c>
      <c r="G128" s="129" t="s">
        <v>348</v>
      </c>
    </row>
    <row r="129" spans="1:7" x14ac:dyDescent="0.2">
      <c r="A129" s="140" t="s">
        <v>311</v>
      </c>
      <c r="B129" s="122" t="s">
        <v>109</v>
      </c>
      <c r="C129" s="129">
        <v>0.2</v>
      </c>
      <c r="D129" s="262" t="s">
        <v>348</v>
      </c>
      <c r="E129" s="129" t="s">
        <v>348</v>
      </c>
      <c r="F129" s="129" t="s">
        <v>348</v>
      </c>
      <c r="G129" s="129" t="s">
        <v>348</v>
      </c>
    </row>
    <row r="130" spans="1:7" x14ac:dyDescent="0.2">
      <c r="A130" s="140" t="s">
        <v>312</v>
      </c>
      <c r="B130" s="122" t="s">
        <v>109</v>
      </c>
      <c r="C130" s="205" t="s">
        <v>348</v>
      </c>
      <c r="D130" s="206">
        <v>3</v>
      </c>
      <c r="E130" s="205">
        <v>3</v>
      </c>
      <c r="F130" s="205" t="s">
        <v>348</v>
      </c>
      <c r="G130" s="205" t="s">
        <v>348</v>
      </c>
    </row>
    <row r="131" spans="1:7" x14ac:dyDescent="0.2">
      <c r="A131" s="154" t="s">
        <v>313</v>
      </c>
      <c r="B131" s="122" t="s">
        <v>109</v>
      </c>
      <c r="C131" s="205" t="s">
        <v>348</v>
      </c>
      <c r="D131" s="206">
        <v>2</v>
      </c>
      <c r="E131" s="208">
        <v>2</v>
      </c>
      <c r="F131" s="205">
        <v>2</v>
      </c>
      <c r="G131" s="205" t="s">
        <v>348</v>
      </c>
    </row>
    <row r="132" spans="1:7" x14ac:dyDescent="0.2">
      <c r="A132" s="140" t="s">
        <v>130</v>
      </c>
      <c r="B132" s="122" t="s">
        <v>109</v>
      </c>
      <c r="C132" s="205">
        <v>3</v>
      </c>
      <c r="D132" s="206">
        <v>44.3</v>
      </c>
      <c r="E132" s="205">
        <v>8.6999999999999993</v>
      </c>
      <c r="F132" s="205" t="s">
        <v>348</v>
      </c>
      <c r="G132" s="205" t="s">
        <v>348</v>
      </c>
    </row>
    <row r="133" spans="1:7" x14ac:dyDescent="0.2">
      <c r="A133" s="140" t="s">
        <v>128</v>
      </c>
      <c r="B133" s="122" t="s">
        <v>109</v>
      </c>
      <c r="C133" s="205">
        <v>15</v>
      </c>
      <c r="D133" s="206">
        <v>12</v>
      </c>
      <c r="E133" s="205">
        <v>12.3</v>
      </c>
      <c r="F133" s="205">
        <v>12.5</v>
      </c>
      <c r="G133" s="205">
        <v>13</v>
      </c>
    </row>
    <row r="134" spans="1:7" x14ac:dyDescent="0.2">
      <c r="A134" s="140" t="s">
        <v>200</v>
      </c>
      <c r="B134" s="122" t="s">
        <v>109</v>
      </c>
      <c r="C134" s="205">
        <v>7</v>
      </c>
      <c r="D134" s="206">
        <v>7</v>
      </c>
      <c r="E134" s="205">
        <v>7</v>
      </c>
      <c r="F134" s="205">
        <v>7</v>
      </c>
      <c r="G134" s="205">
        <v>7</v>
      </c>
    </row>
    <row r="135" spans="1:7" x14ac:dyDescent="0.2">
      <c r="A135" s="140" t="s">
        <v>314</v>
      </c>
      <c r="B135" s="122" t="s">
        <v>109</v>
      </c>
      <c r="C135" s="129">
        <v>12</v>
      </c>
      <c r="D135" s="128">
        <v>26.3</v>
      </c>
      <c r="E135" s="129" t="s">
        <v>348</v>
      </c>
      <c r="F135" s="129" t="s">
        <v>348</v>
      </c>
      <c r="G135" s="129" t="s">
        <v>348</v>
      </c>
    </row>
    <row r="136" spans="1:7" x14ac:dyDescent="0.2">
      <c r="A136" s="140" t="s">
        <v>201</v>
      </c>
      <c r="B136" s="122" t="s">
        <v>109</v>
      </c>
      <c r="C136" s="205">
        <v>11.9</v>
      </c>
      <c r="D136" s="206">
        <v>14.1</v>
      </c>
      <c r="E136" s="205">
        <v>6.5</v>
      </c>
      <c r="F136" s="129" t="s">
        <v>340</v>
      </c>
      <c r="G136" s="129" t="s">
        <v>340</v>
      </c>
    </row>
    <row r="137" spans="1:7" x14ac:dyDescent="0.2">
      <c r="A137" s="140" t="s">
        <v>127</v>
      </c>
      <c r="B137" s="122" t="s">
        <v>109</v>
      </c>
      <c r="C137" s="129">
        <v>15.5</v>
      </c>
      <c r="D137" s="128">
        <v>15.5</v>
      </c>
      <c r="E137" s="129">
        <v>15.5</v>
      </c>
      <c r="F137" s="129">
        <v>12.6</v>
      </c>
      <c r="G137" s="129">
        <v>12.6</v>
      </c>
    </row>
    <row r="138" spans="1:7" x14ac:dyDescent="0.2">
      <c r="A138" s="118" t="s">
        <v>391</v>
      </c>
      <c r="B138" s="122" t="s">
        <v>109</v>
      </c>
      <c r="C138" s="129">
        <v>1.7</v>
      </c>
      <c r="D138" s="128">
        <v>1.7</v>
      </c>
      <c r="E138" s="129">
        <v>1.2</v>
      </c>
      <c r="F138" s="129">
        <v>1.3</v>
      </c>
      <c r="G138" s="129">
        <v>1.3</v>
      </c>
    </row>
    <row r="139" spans="1:7" x14ac:dyDescent="0.2">
      <c r="A139" s="140" t="s">
        <v>132</v>
      </c>
      <c r="B139" s="122" t="s">
        <v>109</v>
      </c>
      <c r="C139" s="129" t="s">
        <v>348</v>
      </c>
      <c r="D139" s="128">
        <v>2.4</v>
      </c>
      <c r="E139" s="129" t="s">
        <v>340</v>
      </c>
      <c r="F139" s="129">
        <v>0.7</v>
      </c>
      <c r="G139" s="129">
        <v>0</v>
      </c>
    </row>
    <row r="140" spans="1:7" x14ac:dyDescent="0.2">
      <c r="A140" s="151" t="s">
        <v>51</v>
      </c>
      <c r="B140" s="122"/>
      <c r="C140" s="129"/>
      <c r="D140" s="128"/>
      <c r="E140" s="129"/>
      <c r="F140" s="129"/>
      <c r="G140" s="129"/>
    </row>
    <row r="141" spans="1:7" x14ac:dyDescent="0.2">
      <c r="A141" s="140" t="s">
        <v>338</v>
      </c>
      <c r="B141" s="122" t="s">
        <v>109</v>
      </c>
      <c r="C141" s="129">
        <v>0.6</v>
      </c>
      <c r="D141" s="128" t="s">
        <v>348</v>
      </c>
      <c r="E141" s="129" t="s">
        <v>348</v>
      </c>
      <c r="F141" s="129" t="s">
        <v>348</v>
      </c>
      <c r="G141" s="129" t="s">
        <v>348</v>
      </c>
    </row>
    <row r="142" spans="1:7" x14ac:dyDescent="0.2">
      <c r="A142" s="140" t="s">
        <v>392</v>
      </c>
      <c r="B142" s="122" t="s">
        <v>240</v>
      </c>
      <c r="C142" s="129">
        <v>0.5</v>
      </c>
      <c r="D142" s="128" t="s">
        <v>348</v>
      </c>
      <c r="E142" s="129" t="s">
        <v>348</v>
      </c>
      <c r="F142" s="129" t="s">
        <v>348</v>
      </c>
      <c r="G142" s="129" t="s">
        <v>348</v>
      </c>
    </row>
    <row r="143" spans="1:7" x14ac:dyDescent="0.2">
      <c r="A143" s="140" t="s">
        <v>315</v>
      </c>
      <c r="B143" s="122" t="s">
        <v>109</v>
      </c>
      <c r="C143" s="129">
        <v>7.8</v>
      </c>
      <c r="D143" s="128">
        <v>8.6999999999999993</v>
      </c>
      <c r="E143" s="129" t="s">
        <v>348</v>
      </c>
      <c r="F143" s="129" t="s">
        <v>348</v>
      </c>
      <c r="G143" s="129" t="s">
        <v>348</v>
      </c>
    </row>
    <row r="144" spans="1:7" x14ac:dyDescent="0.2">
      <c r="A144" s="140" t="s">
        <v>316</v>
      </c>
      <c r="B144" s="122" t="s">
        <v>245</v>
      </c>
      <c r="C144" s="129" t="s">
        <v>348</v>
      </c>
      <c r="D144" s="128">
        <v>2</v>
      </c>
      <c r="E144" s="129">
        <v>2</v>
      </c>
      <c r="F144" s="129" t="s">
        <v>348</v>
      </c>
      <c r="G144" s="129" t="s">
        <v>348</v>
      </c>
    </row>
    <row r="145" spans="1:8" x14ac:dyDescent="0.2">
      <c r="A145" s="151" t="s">
        <v>49</v>
      </c>
      <c r="B145" s="122"/>
      <c r="C145" s="169">
        <v>188.8</v>
      </c>
      <c r="D145" s="193">
        <v>275.7</v>
      </c>
      <c r="E145" s="169">
        <v>115.3</v>
      </c>
      <c r="F145" s="169">
        <v>65.8</v>
      </c>
      <c r="G145" s="169">
        <v>63.8</v>
      </c>
    </row>
    <row r="146" spans="1:8" x14ac:dyDescent="0.2">
      <c r="A146" s="124" t="s">
        <v>133</v>
      </c>
      <c r="B146" s="122"/>
      <c r="C146" s="146"/>
      <c r="D146" s="143"/>
      <c r="E146" s="146"/>
      <c r="F146" s="146"/>
      <c r="G146" s="146"/>
    </row>
    <row r="147" spans="1:8" x14ac:dyDescent="0.2">
      <c r="A147" s="145" t="s">
        <v>196</v>
      </c>
      <c r="B147" s="122"/>
      <c r="C147" s="127"/>
      <c r="D147" s="131"/>
      <c r="E147" s="127"/>
      <c r="F147" s="127"/>
      <c r="G147" s="127"/>
    </row>
    <row r="148" spans="1:8" x14ac:dyDescent="0.2">
      <c r="A148" s="151" t="s">
        <v>51</v>
      </c>
      <c r="B148" s="122"/>
      <c r="C148" s="127"/>
      <c r="D148" s="131"/>
      <c r="E148" s="127"/>
      <c r="F148" s="127"/>
      <c r="G148" s="127"/>
    </row>
    <row r="149" spans="1:8" x14ac:dyDescent="0.2">
      <c r="A149" s="140" t="s">
        <v>393</v>
      </c>
      <c r="B149" s="122" t="s">
        <v>246</v>
      </c>
      <c r="C149" s="127">
        <v>124</v>
      </c>
      <c r="D149" s="131">
        <v>121</v>
      </c>
      <c r="E149" s="127">
        <v>120</v>
      </c>
      <c r="F149" s="127">
        <v>120</v>
      </c>
      <c r="G149" s="127">
        <v>120</v>
      </c>
    </row>
    <row r="150" spans="1:8" x14ac:dyDescent="0.2">
      <c r="A150" s="140" t="s">
        <v>394</v>
      </c>
      <c r="B150" s="122" t="s">
        <v>109</v>
      </c>
      <c r="C150" s="127">
        <v>36.700000000000003</v>
      </c>
      <c r="D150" s="131">
        <v>33.299999999999997</v>
      </c>
      <c r="E150" s="127">
        <v>33.5</v>
      </c>
      <c r="F150" s="127">
        <v>34</v>
      </c>
      <c r="G150" s="127">
        <v>34.6</v>
      </c>
    </row>
    <row r="151" spans="1:8" x14ac:dyDescent="0.2">
      <c r="A151" s="151" t="s">
        <v>49</v>
      </c>
      <c r="B151" s="122"/>
      <c r="C151" s="136">
        <v>160.69999999999999</v>
      </c>
      <c r="D151" s="137">
        <v>154.30000000000001</v>
      </c>
      <c r="E151" s="136">
        <v>153.5</v>
      </c>
      <c r="F151" s="136">
        <v>154</v>
      </c>
      <c r="G151" s="136">
        <v>154.6</v>
      </c>
    </row>
    <row r="152" spans="1:8" x14ac:dyDescent="0.2">
      <c r="A152" s="124" t="s">
        <v>247</v>
      </c>
      <c r="B152" s="122"/>
      <c r="C152" s="152"/>
      <c r="D152" s="153"/>
      <c r="E152" s="127"/>
      <c r="F152" s="127"/>
      <c r="G152" s="127"/>
    </row>
    <row r="153" spans="1:8" x14ac:dyDescent="0.2">
      <c r="A153" s="151" t="s">
        <v>50</v>
      </c>
      <c r="B153" s="122"/>
      <c r="C153" s="127"/>
      <c r="D153" s="131"/>
      <c r="E153" s="127"/>
      <c r="F153" s="127"/>
      <c r="G153" s="127"/>
    </row>
    <row r="154" spans="1:8" x14ac:dyDescent="0.2">
      <c r="A154" s="140" t="s">
        <v>134</v>
      </c>
      <c r="B154" s="122"/>
      <c r="C154" s="127"/>
      <c r="D154" s="131"/>
      <c r="E154" s="127"/>
      <c r="F154" s="127"/>
      <c r="G154" s="127"/>
    </row>
    <row r="155" spans="1:8" x14ac:dyDescent="0.2">
      <c r="A155" s="157" t="s">
        <v>135</v>
      </c>
      <c r="B155" s="122" t="s">
        <v>109</v>
      </c>
      <c r="C155" s="201">
        <v>39.700000000000003</v>
      </c>
      <c r="D155" s="202">
        <v>41.4</v>
      </c>
      <c r="E155" s="201">
        <v>43.9</v>
      </c>
      <c r="F155" s="201">
        <v>43.7</v>
      </c>
      <c r="G155" s="201">
        <v>45.1</v>
      </c>
      <c r="H155" s="135"/>
    </row>
    <row r="156" spans="1:8" x14ac:dyDescent="0.2">
      <c r="A156" s="157" t="s">
        <v>318</v>
      </c>
      <c r="B156" s="122" t="s">
        <v>109</v>
      </c>
      <c r="C156" s="201">
        <v>953.9</v>
      </c>
      <c r="D156" s="128">
        <v>1029.2</v>
      </c>
      <c r="E156" s="129">
        <v>1039.8</v>
      </c>
      <c r="F156" s="129">
        <v>1066.3</v>
      </c>
      <c r="G156" s="129">
        <v>1080.2</v>
      </c>
      <c r="H156" s="135"/>
    </row>
    <row r="157" spans="1:8" x14ac:dyDescent="0.2">
      <c r="A157" s="157" t="s">
        <v>136</v>
      </c>
      <c r="B157" s="122" t="s">
        <v>109</v>
      </c>
      <c r="C157" s="201">
        <v>17.100000000000001</v>
      </c>
      <c r="D157" s="202">
        <v>18.600000000000001</v>
      </c>
      <c r="E157" s="201">
        <v>19.8</v>
      </c>
      <c r="F157" s="201">
        <v>20.399999999999999</v>
      </c>
      <c r="G157" s="201">
        <v>21.2</v>
      </c>
      <c r="H157" s="135"/>
    </row>
    <row r="158" spans="1:8" x14ac:dyDescent="0.2">
      <c r="A158" s="157" t="s">
        <v>138</v>
      </c>
      <c r="B158" s="122" t="s">
        <v>109</v>
      </c>
      <c r="C158" s="201">
        <v>16.3</v>
      </c>
      <c r="D158" s="202">
        <v>16.3</v>
      </c>
      <c r="E158" s="201">
        <v>16.3</v>
      </c>
      <c r="F158" s="201">
        <v>16.3</v>
      </c>
      <c r="G158" s="201">
        <v>16.3</v>
      </c>
      <c r="H158" s="135"/>
    </row>
    <row r="159" spans="1:8" x14ac:dyDescent="0.2">
      <c r="A159" s="157" t="s">
        <v>141</v>
      </c>
      <c r="B159" s="122" t="s">
        <v>109</v>
      </c>
      <c r="C159" s="201">
        <v>2.9</v>
      </c>
      <c r="D159" s="202">
        <v>4.0999999999999996</v>
      </c>
      <c r="E159" s="201">
        <v>4.2</v>
      </c>
      <c r="F159" s="201">
        <v>4.4000000000000004</v>
      </c>
      <c r="G159" s="201">
        <v>4.4000000000000004</v>
      </c>
    </row>
    <row r="160" spans="1:8" x14ac:dyDescent="0.2">
      <c r="A160" s="157" t="s">
        <v>140</v>
      </c>
      <c r="B160" s="122" t="s">
        <v>109</v>
      </c>
      <c r="C160" s="201">
        <v>131.30000000000001</v>
      </c>
      <c r="D160" s="202">
        <v>136.6</v>
      </c>
      <c r="E160" s="201">
        <v>138.30000000000001</v>
      </c>
      <c r="F160" s="201">
        <v>142.9</v>
      </c>
      <c r="G160" s="201">
        <v>145.4</v>
      </c>
    </row>
    <row r="161" spans="1:7" x14ac:dyDescent="0.2">
      <c r="A161" s="157" t="s">
        <v>139</v>
      </c>
      <c r="B161" s="122" t="s">
        <v>109</v>
      </c>
      <c r="C161" s="201">
        <v>19.5</v>
      </c>
      <c r="D161" s="202">
        <v>19.100000000000001</v>
      </c>
      <c r="E161" s="201">
        <v>18.899999999999999</v>
      </c>
      <c r="F161" s="201">
        <v>17.399999999999999</v>
      </c>
      <c r="G161" s="201">
        <v>17.399999999999999</v>
      </c>
    </row>
    <row r="162" spans="1:7" x14ac:dyDescent="0.2">
      <c r="A162" s="157" t="s">
        <v>137</v>
      </c>
      <c r="B162" s="122" t="s">
        <v>109</v>
      </c>
      <c r="C162" s="201">
        <v>24.9</v>
      </c>
      <c r="D162" s="202">
        <v>27.1</v>
      </c>
      <c r="E162" s="201">
        <v>28.9</v>
      </c>
      <c r="F162" s="201">
        <v>30.6</v>
      </c>
      <c r="G162" s="201">
        <v>32.6</v>
      </c>
    </row>
    <row r="163" spans="1:7" x14ac:dyDescent="0.2">
      <c r="A163" s="140" t="s">
        <v>319</v>
      </c>
      <c r="B163" s="122"/>
      <c r="C163" s="201"/>
      <c r="D163" s="202"/>
      <c r="E163" s="201"/>
      <c r="F163" s="201"/>
      <c r="G163" s="201"/>
    </row>
    <row r="164" spans="1:7" x14ac:dyDescent="0.2">
      <c r="A164" s="157" t="s">
        <v>320</v>
      </c>
      <c r="B164" s="122" t="s">
        <v>109</v>
      </c>
      <c r="C164" s="201">
        <v>2.9</v>
      </c>
      <c r="D164" s="202">
        <v>5.4</v>
      </c>
      <c r="E164" s="201">
        <v>3.4</v>
      </c>
      <c r="F164" s="201" t="s">
        <v>348</v>
      </c>
      <c r="G164" s="201" t="s">
        <v>348</v>
      </c>
    </row>
    <row r="165" spans="1:7" x14ac:dyDescent="0.2">
      <c r="A165" s="157" t="s">
        <v>321</v>
      </c>
      <c r="B165" s="122" t="s">
        <v>109</v>
      </c>
      <c r="C165" s="201">
        <v>5</v>
      </c>
      <c r="D165" s="202">
        <v>10</v>
      </c>
      <c r="E165" s="201">
        <v>5</v>
      </c>
      <c r="F165" s="201" t="s">
        <v>348</v>
      </c>
      <c r="G165" s="201" t="s">
        <v>348</v>
      </c>
    </row>
    <row r="166" spans="1:7" x14ac:dyDescent="0.2">
      <c r="A166" s="157" t="s">
        <v>322</v>
      </c>
      <c r="B166" s="122" t="s">
        <v>109</v>
      </c>
      <c r="C166" s="201">
        <v>10.4</v>
      </c>
      <c r="D166" s="202" t="s">
        <v>348</v>
      </c>
      <c r="E166" s="201" t="s">
        <v>348</v>
      </c>
      <c r="F166" s="201" t="s">
        <v>348</v>
      </c>
      <c r="G166" s="201" t="s">
        <v>348</v>
      </c>
    </row>
    <row r="167" spans="1:7" x14ac:dyDescent="0.2">
      <c r="A167" s="155" t="s">
        <v>213</v>
      </c>
      <c r="B167" s="122"/>
      <c r="C167" s="201"/>
      <c r="D167" s="202"/>
      <c r="E167" s="201"/>
      <c r="F167" s="201"/>
      <c r="G167" s="201"/>
    </row>
    <row r="168" spans="1:7" x14ac:dyDescent="0.2">
      <c r="A168" s="157" t="s">
        <v>142</v>
      </c>
      <c r="B168" s="122" t="s">
        <v>109</v>
      </c>
      <c r="C168" s="201">
        <v>1.9</v>
      </c>
      <c r="D168" s="202">
        <v>1.9</v>
      </c>
      <c r="E168" s="201">
        <v>2</v>
      </c>
      <c r="F168" s="201">
        <v>2.2000000000000002</v>
      </c>
      <c r="G168" s="201">
        <v>2.2999999999999998</v>
      </c>
    </row>
    <row r="169" spans="1:7" x14ac:dyDescent="0.2">
      <c r="A169" s="157" t="s">
        <v>135</v>
      </c>
      <c r="B169" s="122" t="s">
        <v>109</v>
      </c>
      <c r="C169" s="192">
        <v>3.9</v>
      </c>
      <c r="D169" s="258">
        <v>3.8</v>
      </c>
      <c r="E169" s="192">
        <v>4.0999999999999996</v>
      </c>
      <c r="F169" s="192">
        <v>4.4000000000000004</v>
      </c>
      <c r="G169" s="192">
        <v>4.5999999999999996</v>
      </c>
    </row>
    <row r="170" spans="1:7" x14ac:dyDescent="0.2">
      <c r="A170" s="157" t="s">
        <v>318</v>
      </c>
      <c r="B170" s="122" t="s">
        <v>109</v>
      </c>
      <c r="C170" s="201">
        <v>34.9</v>
      </c>
      <c r="D170" s="202">
        <v>35.200000000000003</v>
      </c>
      <c r="E170" s="201">
        <v>33.299999999999997</v>
      </c>
      <c r="F170" s="201">
        <v>32.9</v>
      </c>
      <c r="G170" s="201">
        <v>33.299999999999997</v>
      </c>
    </row>
    <row r="171" spans="1:7" x14ac:dyDescent="0.2">
      <c r="A171" s="140" t="s">
        <v>143</v>
      </c>
      <c r="B171" s="122" t="s">
        <v>109</v>
      </c>
      <c r="C171" s="192">
        <v>28.4</v>
      </c>
      <c r="D171" s="258">
        <v>17.7</v>
      </c>
      <c r="E171" s="192">
        <v>15.7</v>
      </c>
      <c r="F171" s="192">
        <v>17.5</v>
      </c>
      <c r="G171" s="192">
        <v>18.5</v>
      </c>
    </row>
    <row r="172" spans="1:7" x14ac:dyDescent="0.2">
      <c r="A172" s="151" t="s">
        <v>51</v>
      </c>
      <c r="B172" s="122"/>
      <c r="C172" s="201"/>
      <c r="D172" s="202"/>
      <c r="E172" s="201"/>
      <c r="F172" s="201"/>
      <c r="G172" s="201"/>
    </row>
    <row r="173" spans="1:7" x14ac:dyDescent="0.2">
      <c r="A173" s="140" t="s">
        <v>395</v>
      </c>
      <c r="B173" s="122" t="s">
        <v>248</v>
      </c>
      <c r="C173" s="295" t="s">
        <v>364</v>
      </c>
      <c r="D173" s="294" t="s">
        <v>364</v>
      </c>
      <c r="E173" s="295" t="s">
        <v>364</v>
      </c>
      <c r="F173" s="295" t="s">
        <v>364</v>
      </c>
      <c r="G173" s="295" t="s">
        <v>364</v>
      </c>
    </row>
    <row r="174" spans="1:7" x14ac:dyDescent="0.2">
      <c r="A174" s="140" t="s">
        <v>396</v>
      </c>
      <c r="B174" s="122" t="s">
        <v>249</v>
      </c>
      <c r="C174" s="201">
        <v>2.6</v>
      </c>
      <c r="D174" s="202" t="s">
        <v>348</v>
      </c>
      <c r="E174" s="201" t="s">
        <v>348</v>
      </c>
      <c r="F174" s="201" t="s">
        <v>348</v>
      </c>
      <c r="G174" s="201" t="s">
        <v>348</v>
      </c>
    </row>
    <row r="175" spans="1:7" x14ac:dyDescent="0.2">
      <c r="A175" s="140" t="s">
        <v>397</v>
      </c>
      <c r="B175" s="293" t="s">
        <v>366</v>
      </c>
      <c r="C175" s="201">
        <v>6.6</v>
      </c>
      <c r="D175" s="202">
        <v>6.6</v>
      </c>
      <c r="E175" s="201">
        <v>6.7</v>
      </c>
      <c r="F175" s="201">
        <v>6.7</v>
      </c>
      <c r="G175" s="201">
        <v>6.7</v>
      </c>
    </row>
    <row r="176" spans="1:7" x14ac:dyDescent="0.2">
      <c r="A176" s="140" t="s">
        <v>398</v>
      </c>
      <c r="B176" s="293" t="s">
        <v>109</v>
      </c>
      <c r="C176" s="295" t="s">
        <v>364</v>
      </c>
      <c r="D176" s="294" t="s">
        <v>364</v>
      </c>
      <c r="E176" s="295" t="s">
        <v>364</v>
      </c>
      <c r="F176" s="295" t="s">
        <v>364</v>
      </c>
      <c r="G176" s="295" t="s">
        <v>364</v>
      </c>
    </row>
    <row r="177" spans="1:7" x14ac:dyDescent="0.2">
      <c r="A177" s="140" t="s">
        <v>399</v>
      </c>
      <c r="B177" s="122" t="s">
        <v>249</v>
      </c>
      <c r="C177" s="201">
        <v>20.399999999999999</v>
      </c>
      <c r="D177" s="202">
        <v>20.5</v>
      </c>
      <c r="E177" s="201">
        <v>20.6</v>
      </c>
      <c r="F177" s="201">
        <v>20.6</v>
      </c>
      <c r="G177" s="201">
        <v>20.7</v>
      </c>
    </row>
    <row r="178" spans="1:7" x14ac:dyDescent="0.2">
      <c r="A178" s="140" t="s">
        <v>144</v>
      </c>
      <c r="B178" s="122" t="s">
        <v>249</v>
      </c>
      <c r="C178" s="201">
        <v>1.1000000000000001</v>
      </c>
      <c r="D178" s="202">
        <v>1.3</v>
      </c>
      <c r="E178" s="201">
        <v>0.9</v>
      </c>
      <c r="F178" s="201">
        <v>0.7</v>
      </c>
      <c r="G178" s="201">
        <v>0.6</v>
      </c>
    </row>
    <row r="179" spans="1:7" x14ac:dyDescent="0.2">
      <c r="A179" s="151" t="s">
        <v>49</v>
      </c>
      <c r="B179" s="122"/>
      <c r="C179" s="169">
        <v>1323.6</v>
      </c>
      <c r="D179" s="193">
        <v>1394.8</v>
      </c>
      <c r="E179" s="169">
        <v>1401.8</v>
      </c>
      <c r="F179" s="169">
        <v>1427</v>
      </c>
      <c r="G179" s="169">
        <v>1449.3</v>
      </c>
    </row>
    <row r="180" spans="1:7" x14ac:dyDescent="0.2">
      <c r="A180" s="145" t="s">
        <v>198</v>
      </c>
      <c r="B180" s="122"/>
      <c r="C180" s="158"/>
      <c r="D180" s="159"/>
      <c r="E180" s="158"/>
      <c r="F180" s="158"/>
      <c r="G180" s="158"/>
    </row>
    <row r="181" spans="1:7" x14ac:dyDescent="0.2">
      <c r="A181" s="151" t="s">
        <v>51</v>
      </c>
      <c r="B181" s="122"/>
      <c r="C181" s="158"/>
      <c r="D181" s="159"/>
      <c r="E181" s="158"/>
      <c r="F181" s="158"/>
      <c r="G181" s="158"/>
    </row>
    <row r="182" spans="1:7" x14ac:dyDescent="0.2">
      <c r="A182" s="140" t="s">
        <v>232</v>
      </c>
      <c r="B182" s="122" t="s">
        <v>250</v>
      </c>
      <c r="C182" s="133" t="s">
        <v>348</v>
      </c>
      <c r="D182" s="134" t="s">
        <v>348</v>
      </c>
      <c r="E182" s="133">
        <v>0.3</v>
      </c>
      <c r="F182" s="201">
        <v>0.4</v>
      </c>
      <c r="G182" s="201" t="s">
        <v>348</v>
      </c>
    </row>
    <row r="183" spans="1:7" x14ac:dyDescent="0.2">
      <c r="A183" s="140" t="s">
        <v>323</v>
      </c>
      <c r="B183" s="122" t="s">
        <v>109</v>
      </c>
      <c r="C183" s="201">
        <v>4.0999999999999996</v>
      </c>
      <c r="D183" s="202">
        <v>4.0999999999999996</v>
      </c>
      <c r="E183" s="201">
        <v>4</v>
      </c>
      <c r="F183" s="201">
        <v>4</v>
      </c>
      <c r="G183" s="201" t="s">
        <v>348</v>
      </c>
    </row>
    <row r="184" spans="1:7" x14ac:dyDescent="0.2">
      <c r="A184" s="140" t="s">
        <v>233</v>
      </c>
      <c r="B184" s="122" t="s">
        <v>109</v>
      </c>
      <c r="C184" s="201">
        <v>0.5</v>
      </c>
      <c r="D184" s="202">
        <v>0.5</v>
      </c>
      <c r="E184" s="201" t="s">
        <v>348</v>
      </c>
      <c r="F184" s="201" t="s">
        <v>348</v>
      </c>
      <c r="G184" s="201" t="s">
        <v>348</v>
      </c>
    </row>
    <row r="185" spans="1:7" x14ac:dyDescent="0.2">
      <c r="A185" s="140" t="s">
        <v>324</v>
      </c>
      <c r="B185" s="122" t="s">
        <v>109</v>
      </c>
      <c r="C185" s="201">
        <v>87.6</v>
      </c>
      <c r="D185" s="202">
        <v>91.6</v>
      </c>
      <c r="E185" s="201" t="s">
        <v>348</v>
      </c>
      <c r="F185" s="201" t="s">
        <v>348</v>
      </c>
      <c r="G185" s="201" t="s">
        <v>348</v>
      </c>
    </row>
    <row r="186" spans="1:7" x14ac:dyDescent="0.2">
      <c r="A186" s="155" t="s">
        <v>325</v>
      </c>
      <c r="B186" s="122" t="s">
        <v>109</v>
      </c>
      <c r="C186" s="201">
        <v>11.1</v>
      </c>
      <c r="D186" s="202">
        <v>9</v>
      </c>
      <c r="E186" s="201">
        <v>9</v>
      </c>
      <c r="F186" s="201" t="s">
        <v>348</v>
      </c>
      <c r="G186" s="201" t="s">
        <v>348</v>
      </c>
    </row>
    <row r="187" spans="1:7" x14ac:dyDescent="0.2">
      <c r="A187" s="155" t="s">
        <v>243</v>
      </c>
      <c r="B187" s="122" t="s">
        <v>145</v>
      </c>
      <c r="C187" s="201">
        <v>10.9</v>
      </c>
      <c r="D187" s="202">
        <v>15.2</v>
      </c>
      <c r="E187" s="201">
        <v>23.4</v>
      </c>
      <c r="F187" s="201">
        <v>19</v>
      </c>
      <c r="G187" s="201">
        <v>3.3</v>
      </c>
    </row>
    <row r="188" spans="1:7" x14ac:dyDescent="0.2">
      <c r="A188" s="155" t="s">
        <v>326</v>
      </c>
      <c r="B188" s="122" t="s">
        <v>227</v>
      </c>
      <c r="C188" s="201">
        <v>8.3000000000000007</v>
      </c>
      <c r="D188" s="202">
        <v>10.8</v>
      </c>
      <c r="E188" s="201">
        <v>14.5</v>
      </c>
      <c r="F188" s="201" t="s">
        <v>348</v>
      </c>
      <c r="G188" s="201" t="s">
        <v>348</v>
      </c>
    </row>
    <row r="189" spans="1:7" x14ac:dyDescent="0.2">
      <c r="A189" s="155" t="s">
        <v>327</v>
      </c>
      <c r="B189" s="122" t="s">
        <v>145</v>
      </c>
      <c r="C189" s="201">
        <v>109.4</v>
      </c>
      <c r="D189" s="202">
        <v>121.6</v>
      </c>
      <c r="E189" s="201">
        <v>73.599999999999994</v>
      </c>
      <c r="F189" s="201">
        <v>52.4</v>
      </c>
      <c r="G189" s="201">
        <v>62.7</v>
      </c>
    </row>
    <row r="190" spans="1:7" x14ac:dyDescent="0.2">
      <c r="A190" s="155" t="s">
        <v>328</v>
      </c>
      <c r="B190" s="122" t="s">
        <v>109</v>
      </c>
      <c r="C190" s="201">
        <v>27</v>
      </c>
      <c r="D190" s="202">
        <v>9.6999999999999993</v>
      </c>
      <c r="E190" s="201">
        <v>5.7</v>
      </c>
      <c r="F190" s="201" t="s">
        <v>348</v>
      </c>
      <c r="G190" s="201" t="s">
        <v>348</v>
      </c>
    </row>
    <row r="191" spans="1:7" x14ac:dyDescent="0.2">
      <c r="A191" s="155" t="s">
        <v>329</v>
      </c>
      <c r="B191" s="122" t="s">
        <v>109</v>
      </c>
      <c r="C191" s="201" t="s">
        <v>348</v>
      </c>
      <c r="D191" s="202">
        <v>0.3</v>
      </c>
      <c r="E191" s="201">
        <v>0.3</v>
      </c>
      <c r="F191" s="201">
        <v>0.4</v>
      </c>
      <c r="G191" s="201" t="s">
        <v>348</v>
      </c>
    </row>
    <row r="192" spans="1:7" x14ac:dyDescent="0.2">
      <c r="A192" s="155" t="s">
        <v>330</v>
      </c>
      <c r="B192" s="122" t="s">
        <v>109</v>
      </c>
      <c r="C192" s="201">
        <v>118.4</v>
      </c>
      <c r="D192" s="202">
        <v>168.1</v>
      </c>
      <c r="E192" s="201">
        <v>59.5</v>
      </c>
      <c r="F192" s="201">
        <v>78.7</v>
      </c>
      <c r="G192" s="201">
        <v>97.8</v>
      </c>
    </row>
    <row r="193" spans="1:51" x14ac:dyDescent="0.2">
      <c r="A193" s="155" t="s">
        <v>331</v>
      </c>
      <c r="B193" s="122" t="s">
        <v>145</v>
      </c>
      <c r="C193" s="201">
        <v>2.6</v>
      </c>
      <c r="D193" s="202">
        <v>4.3</v>
      </c>
      <c r="E193" s="201">
        <v>7.1</v>
      </c>
      <c r="F193" s="201">
        <v>14.2</v>
      </c>
      <c r="G193" s="201">
        <v>6</v>
      </c>
    </row>
    <row r="194" spans="1:51" x14ac:dyDescent="0.2">
      <c r="A194" s="156" t="s">
        <v>49</v>
      </c>
      <c r="B194" s="122"/>
      <c r="C194" s="169">
        <v>380</v>
      </c>
      <c r="D194" s="193">
        <v>435.2</v>
      </c>
      <c r="E194" s="169">
        <v>197.5</v>
      </c>
      <c r="F194" s="169">
        <v>169.1</v>
      </c>
      <c r="G194" s="169">
        <v>169.8</v>
      </c>
    </row>
    <row r="195" spans="1:51" ht="11.45" customHeight="1" x14ac:dyDescent="0.2">
      <c r="A195" s="145" t="s">
        <v>96</v>
      </c>
      <c r="B195" s="122"/>
      <c r="C195" s="209">
        <v>3806.1</v>
      </c>
      <c r="D195" s="210">
        <v>3972.6</v>
      </c>
      <c r="E195" s="209">
        <v>2941.2</v>
      </c>
      <c r="F195" s="209">
        <v>2904.7</v>
      </c>
      <c r="G195" s="209">
        <v>2972</v>
      </c>
      <c r="H195" s="135"/>
    </row>
    <row r="196" spans="1:51" hidden="1" x14ac:dyDescent="0.2">
      <c r="B196" s="117"/>
    </row>
    <row r="197" spans="1:51" ht="0.6" customHeight="1" x14ac:dyDescent="0.2">
      <c r="A197" s="160"/>
      <c r="B197" s="160"/>
      <c r="C197" s="160"/>
      <c r="D197" s="160"/>
      <c r="E197" s="160"/>
      <c r="F197" s="160"/>
      <c r="G197" s="160"/>
      <c r="H197" s="161"/>
    </row>
    <row r="198" spans="1:51" ht="28.5" customHeight="1" x14ac:dyDescent="0.2">
      <c r="A198" s="334" t="s">
        <v>400</v>
      </c>
      <c r="B198" s="334"/>
      <c r="C198" s="334"/>
      <c r="D198" s="334"/>
      <c r="E198" s="334"/>
      <c r="F198" s="334"/>
      <c r="G198" s="334"/>
      <c r="H198" s="161"/>
    </row>
    <row r="199" spans="1:51" ht="12.75" customHeight="1" x14ac:dyDescent="0.2">
      <c r="A199" s="335" t="s">
        <v>341</v>
      </c>
      <c r="B199" s="335"/>
      <c r="C199" s="335"/>
      <c r="D199" s="335"/>
      <c r="E199" s="335"/>
      <c r="F199" s="335"/>
      <c r="G199" s="335"/>
      <c r="H199" s="161"/>
    </row>
    <row r="200" spans="1:51" ht="12.75" customHeight="1" x14ac:dyDescent="0.2">
      <c r="A200" s="335" t="s">
        <v>342</v>
      </c>
      <c r="B200" s="335"/>
      <c r="C200" s="335"/>
      <c r="D200" s="335"/>
      <c r="E200" s="335"/>
      <c r="F200" s="335"/>
      <c r="G200" s="335"/>
      <c r="H200" s="161"/>
    </row>
    <row r="201" spans="1:51" ht="12.75" customHeight="1" x14ac:dyDescent="0.2">
      <c r="A201" s="335" t="s">
        <v>343</v>
      </c>
      <c r="B201" s="335"/>
      <c r="C201" s="335"/>
      <c r="D201" s="335"/>
      <c r="E201" s="335"/>
      <c r="F201" s="335"/>
      <c r="G201" s="335"/>
    </row>
    <row r="202" spans="1:51" s="118" customFormat="1" ht="12.75" customHeight="1" x14ac:dyDescent="0.2">
      <c r="A202" s="335" t="s">
        <v>344</v>
      </c>
      <c r="B202" s="335"/>
      <c r="C202" s="335"/>
      <c r="D202" s="335"/>
      <c r="E202" s="335"/>
      <c r="F202" s="335"/>
      <c r="G202" s="335"/>
      <c r="H202" s="161"/>
      <c r="J202" s="117"/>
      <c r="K202" s="117"/>
      <c r="L202" s="117"/>
      <c r="M202" s="117"/>
      <c r="N202" s="117"/>
      <c r="O202" s="117"/>
      <c r="P202" s="117"/>
      <c r="Q202" s="117"/>
      <c r="R202" s="117"/>
      <c r="S202" s="117"/>
      <c r="T202" s="117"/>
      <c r="U202" s="117"/>
      <c r="V202" s="117"/>
      <c r="W202" s="117"/>
      <c r="X202" s="117"/>
      <c r="Y202" s="117"/>
      <c r="Z202" s="117"/>
      <c r="AA202" s="117"/>
      <c r="AB202" s="117"/>
      <c r="AC202" s="117"/>
      <c r="AD202" s="117"/>
      <c r="AE202" s="117"/>
      <c r="AF202" s="117"/>
      <c r="AG202" s="117"/>
      <c r="AH202" s="117"/>
      <c r="AI202" s="117"/>
      <c r="AJ202" s="117"/>
      <c r="AK202" s="117"/>
      <c r="AL202" s="117"/>
      <c r="AM202" s="117"/>
      <c r="AN202" s="117"/>
      <c r="AO202" s="117"/>
      <c r="AP202" s="117"/>
      <c r="AQ202" s="117"/>
      <c r="AR202" s="117"/>
      <c r="AS202" s="117"/>
      <c r="AT202" s="117"/>
      <c r="AU202" s="117"/>
      <c r="AV202" s="117"/>
      <c r="AW202" s="117"/>
      <c r="AX202" s="117"/>
      <c r="AY202" s="117"/>
    </row>
    <row r="203" spans="1:51" s="118" customFormat="1" ht="12.75" customHeight="1" x14ac:dyDescent="0.2">
      <c r="A203" s="335" t="s">
        <v>345</v>
      </c>
      <c r="B203" s="335"/>
      <c r="C203" s="335"/>
      <c r="D203" s="335"/>
      <c r="E203" s="335"/>
      <c r="F203" s="335"/>
      <c r="G203" s="335"/>
      <c r="H203" s="161"/>
      <c r="J203" s="117"/>
      <c r="K203" s="117"/>
      <c r="L203" s="117"/>
      <c r="M203" s="117"/>
      <c r="N203" s="117"/>
      <c r="O203" s="117"/>
      <c r="P203" s="117"/>
      <c r="Q203" s="117"/>
      <c r="R203" s="117"/>
      <c r="S203" s="117"/>
      <c r="T203" s="117"/>
      <c r="U203" s="117"/>
      <c r="V203" s="117"/>
      <c r="W203" s="117"/>
      <c r="X203" s="117"/>
      <c r="Y203" s="117"/>
      <c r="Z203" s="117"/>
      <c r="AA203" s="117"/>
      <c r="AB203" s="117"/>
      <c r="AC203" s="117"/>
      <c r="AD203" s="117"/>
      <c r="AE203" s="117"/>
      <c r="AF203" s="117"/>
      <c r="AG203" s="117"/>
      <c r="AH203" s="117"/>
      <c r="AI203" s="117"/>
      <c r="AJ203" s="117"/>
      <c r="AK203" s="117"/>
      <c r="AL203" s="117"/>
      <c r="AM203" s="117"/>
      <c r="AN203" s="117"/>
      <c r="AO203" s="117"/>
      <c r="AP203" s="117"/>
      <c r="AQ203" s="117"/>
      <c r="AR203" s="117"/>
      <c r="AS203" s="117"/>
      <c r="AT203" s="117"/>
      <c r="AU203" s="117"/>
      <c r="AV203" s="117"/>
      <c r="AW203" s="117"/>
      <c r="AX203" s="117"/>
      <c r="AY203" s="117"/>
    </row>
    <row r="204" spans="1:51" s="118" customFormat="1" ht="12.75" customHeight="1" x14ac:dyDescent="0.2">
      <c r="A204" s="335" t="s">
        <v>346</v>
      </c>
      <c r="B204" s="335"/>
      <c r="C204" s="335"/>
      <c r="D204" s="335"/>
      <c r="E204" s="335"/>
      <c r="F204" s="335"/>
      <c r="G204" s="335"/>
      <c r="H204" s="161"/>
      <c r="J204" s="117"/>
      <c r="K204" s="117"/>
      <c r="L204" s="117"/>
      <c r="M204" s="117"/>
      <c r="N204" s="117"/>
      <c r="O204" s="117"/>
      <c r="P204" s="117"/>
      <c r="Q204" s="117"/>
      <c r="R204" s="117"/>
      <c r="S204" s="117"/>
      <c r="T204" s="117"/>
      <c r="U204" s="117"/>
      <c r="V204" s="117"/>
      <c r="W204" s="117"/>
      <c r="X204" s="117"/>
      <c r="Y204" s="117"/>
      <c r="Z204" s="117"/>
      <c r="AA204" s="117"/>
      <c r="AB204" s="117"/>
      <c r="AC204" s="117"/>
      <c r="AD204" s="117"/>
      <c r="AE204" s="117"/>
      <c r="AF204" s="117"/>
      <c r="AG204" s="117"/>
      <c r="AH204" s="117"/>
      <c r="AI204" s="117"/>
      <c r="AJ204" s="117"/>
      <c r="AK204" s="117"/>
      <c r="AL204" s="117"/>
      <c r="AM204" s="117"/>
      <c r="AN204" s="117"/>
      <c r="AO204" s="117"/>
      <c r="AP204" s="117"/>
      <c r="AQ204" s="117"/>
      <c r="AR204" s="117"/>
      <c r="AS204" s="117"/>
      <c r="AT204" s="117"/>
      <c r="AU204" s="117"/>
      <c r="AV204" s="117"/>
      <c r="AW204" s="117"/>
      <c r="AX204" s="117"/>
      <c r="AY204" s="117"/>
    </row>
    <row r="205" spans="1:51" s="118" customFormat="1" ht="12.75" customHeight="1" x14ac:dyDescent="0.2">
      <c r="A205" s="335" t="s">
        <v>234</v>
      </c>
      <c r="B205" s="335"/>
      <c r="C205" s="335"/>
      <c r="D205" s="335"/>
      <c r="E205" s="335"/>
      <c r="F205" s="335"/>
      <c r="G205" s="335"/>
      <c r="H205" s="161"/>
      <c r="J205" s="117"/>
      <c r="K205" s="117"/>
      <c r="L205" s="117"/>
      <c r="M205" s="117"/>
      <c r="N205" s="117"/>
      <c r="O205" s="117"/>
      <c r="P205" s="117"/>
      <c r="Q205" s="117"/>
      <c r="R205" s="117"/>
      <c r="S205" s="117"/>
      <c r="T205" s="117"/>
      <c r="U205" s="117"/>
      <c r="V205" s="117"/>
      <c r="W205" s="117"/>
      <c r="X205" s="117"/>
      <c r="Y205" s="117"/>
      <c r="Z205" s="117"/>
      <c r="AA205" s="117"/>
      <c r="AB205" s="117"/>
      <c r="AC205" s="117"/>
      <c r="AD205" s="117"/>
      <c r="AE205" s="117"/>
      <c r="AF205" s="117"/>
      <c r="AG205" s="117"/>
      <c r="AH205" s="117"/>
      <c r="AI205" s="117"/>
      <c r="AJ205" s="117"/>
      <c r="AK205" s="117"/>
      <c r="AL205" s="117"/>
      <c r="AM205" s="117"/>
      <c r="AN205" s="117"/>
      <c r="AO205" s="117"/>
      <c r="AP205" s="117"/>
      <c r="AQ205" s="117"/>
      <c r="AR205" s="117"/>
      <c r="AS205" s="117"/>
      <c r="AT205" s="117"/>
      <c r="AU205" s="117"/>
      <c r="AV205" s="117"/>
      <c r="AW205" s="117"/>
      <c r="AX205" s="117"/>
      <c r="AY205" s="117"/>
    </row>
    <row r="206" spans="1:51" s="118" customFormat="1" ht="12.75" customHeight="1" x14ac:dyDescent="0.2">
      <c r="A206" s="335" t="s">
        <v>347</v>
      </c>
      <c r="B206" s="335"/>
      <c r="C206" s="335"/>
      <c r="D206" s="335"/>
      <c r="E206" s="335"/>
      <c r="F206" s="335"/>
      <c r="G206" s="335"/>
      <c r="H206" s="161"/>
      <c r="J206" s="117"/>
      <c r="K206" s="117"/>
      <c r="L206" s="117"/>
      <c r="M206" s="117"/>
      <c r="N206" s="117"/>
      <c r="O206" s="117"/>
      <c r="P206" s="117"/>
      <c r="Q206" s="117"/>
      <c r="R206" s="117"/>
      <c r="S206" s="117"/>
      <c r="T206" s="117"/>
      <c r="U206" s="117"/>
      <c r="V206" s="117"/>
      <c r="W206" s="117"/>
      <c r="X206" s="117"/>
      <c r="Y206" s="117"/>
      <c r="Z206" s="117"/>
      <c r="AA206" s="117"/>
      <c r="AB206" s="117"/>
      <c r="AC206" s="117"/>
      <c r="AD206" s="117"/>
      <c r="AE206" s="117"/>
      <c r="AF206" s="117"/>
      <c r="AG206" s="117"/>
      <c r="AH206" s="117"/>
      <c r="AI206" s="117"/>
      <c r="AJ206" s="117"/>
      <c r="AK206" s="117"/>
      <c r="AL206" s="117"/>
      <c r="AM206" s="117"/>
      <c r="AN206" s="117"/>
      <c r="AO206" s="117"/>
      <c r="AP206" s="117"/>
      <c r="AQ206" s="117"/>
      <c r="AR206" s="117"/>
      <c r="AS206" s="117"/>
      <c r="AT206" s="117"/>
      <c r="AU206" s="117"/>
      <c r="AV206" s="117"/>
      <c r="AW206" s="117"/>
      <c r="AX206" s="117"/>
      <c r="AY206" s="117"/>
    </row>
    <row r="207" spans="1:51" s="118" customFormat="1" ht="12.75" customHeight="1" x14ac:dyDescent="0.2">
      <c r="A207" s="335" t="s">
        <v>244</v>
      </c>
      <c r="B207" s="335"/>
      <c r="C207" s="335"/>
      <c r="D207" s="335"/>
      <c r="E207" s="335"/>
      <c r="F207" s="335"/>
      <c r="G207" s="335"/>
      <c r="H207" s="161"/>
      <c r="J207" s="117"/>
      <c r="K207" s="117"/>
      <c r="L207" s="117"/>
      <c r="M207" s="117"/>
      <c r="N207" s="117"/>
      <c r="O207" s="117"/>
      <c r="P207" s="117"/>
      <c r="Q207" s="117"/>
      <c r="R207" s="117"/>
      <c r="S207" s="117"/>
      <c r="T207" s="117"/>
      <c r="U207" s="117"/>
      <c r="V207" s="117"/>
      <c r="W207" s="117"/>
      <c r="X207" s="117"/>
      <c r="Y207" s="117"/>
      <c r="Z207" s="117"/>
      <c r="AA207" s="117"/>
      <c r="AB207" s="117"/>
      <c r="AC207" s="117"/>
      <c r="AD207" s="117"/>
      <c r="AE207" s="117"/>
      <c r="AF207" s="117"/>
      <c r="AG207" s="117"/>
      <c r="AH207" s="117"/>
      <c r="AI207" s="117"/>
      <c r="AJ207" s="117"/>
      <c r="AK207" s="117"/>
      <c r="AL207" s="117"/>
      <c r="AM207" s="117"/>
      <c r="AN207" s="117"/>
      <c r="AO207" s="117"/>
      <c r="AP207" s="117"/>
      <c r="AQ207" s="117"/>
      <c r="AR207" s="117"/>
      <c r="AS207" s="117"/>
      <c r="AT207" s="117"/>
      <c r="AU207" s="117"/>
      <c r="AV207" s="117"/>
      <c r="AW207" s="117"/>
      <c r="AX207" s="117"/>
      <c r="AY207" s="117"/>
    </row>
    <row r="208" spans="1:51" ht="12.75" customHeight="1" x14ac:dyDescent="0.2">
      <c r="A208" s="335" t="s">
        <v>251</v>
      </c>
      <c r="B208" s="335"/>
      <c r="C208" s="335"/>
      <c r="D208" s="335"/>
      <c r="E208" s="335"/>
      <c r="F208" s="335"/>
      <c r="G208" s="335"/>
    </row>
    <row r="209" spans="1:51" s="118" customFormat="1" ht="12.75" customHeight="1" x14ac:dyDescent="0.2">
      <c r="A209" s="335" t="s">
        <v>252</v>
      </c>
      <c r="B209" s="335"/>
      <c r="C209" s="335"/>
      <c r="D209" s="335"/>
      <c r="E209" s="335"/>
      <c r="F209" s="335"/>
      <c r="G209" s="335"/>
      <c r="H209" s="161"/>
      <c r="J209" s="117"/>
      <c r="K209" s="117"/>
      <c r="L209" s="117"/>
      <c r="M209" s="117"/>
      <c r="N209" s="117"/>
      <c r="O209" s="117"/>
      <c r="P209" s="117"/>
      <c r="Q209" s="117"/>
      <c r="R209" s="117"/>
      <c r="S209" s="117"/>
      <c r="T209" s="117"/>
      <c r="U209" s="117"/>
      <c r="V209" s="117"/>
      <c r="W209" s="117"/>
      <c r="X209" s="117"/>
      <c r="Y209" s="117"/>
      <c r="Z209" s="117"/>
      <c r="AA209" s="117"/>
      <c r="AB209" s="117"/>
      <c r="AC209" s="117"/>
      <c r="AD209" s="117"/>
      <c r="AE209" s="117"/>
      <c r="AF209" s="117"/>
      <c r="AG209" s="117"/>
      <c r="AH209" s="117"/>
      <c r="AI209" s="117"/>
      <c r="AJ209" s="117"/>
      <c r="AK209" s="117"/>
      <c r="AL209" s="117"/>
      <c r="AM209" s="117"/>
      <c r="AN209" s="117"/>
      <c r="AO209" s="117"/>
      <c r="AP209" s="117"/>
      <c r="AQ209" s="117"/>
      <c r="AR209" s="117"/>
      <c r="AS209" s="117"/>
      <c r="AT209" s="117"/>
      <c r="AU209" s="117"/>
      <c r="AV209" s="117"/>
      <c r="AW209" s="117"/>
      <c r="AX209" s="117"/>
      <c r="AY209" s="117"/>
    </row>
    <row r="210" spans="1:51" s="118" customFormat="1" ht="12.75" customHeight="1" x14ac:dyDescent="0.2">
      <c r="A210" s="335" t="s">
        <v>253</v>
      </c>
      <c r="B210" s="335"/>
      <c r="C210" s="335"/>
      <c r="D210" s="335"/>
      <c r="E210" s="335"/>
      <c r="F210" s="335"/>
      <c r="G210" s="335"/>
      <c r="H210" s="162"/>
      <c r="J210" s="117"/>
      <c r="K210" s="117"/>
      <c r="L210" s="117"/>
      <c r="M210" s="117"/>
      <c r="N210" s="117"/>
      <c r="O210" s="117"/>
      <c r="P210" s="117"/>
      <c r="Q210" s="117"/>
      <c r="R210" s="117"/>
      <c r="S210" s="117"/>
      <c r="T210" s="117"/>
      <c r="U210" s="117"/>
      <c r="V210" s="117"/>
      <c r="W210" s="117"/>
      <c r="X210" s="117"/>
      <c r="Y210" s="117"/>
      <c r="Z210" s="117"/>
      <c r="AA210" s="117"/>
      <c r="AB210" s="117"/>
      <c r="AC210" s="117"/>
      <c r="AD210" s="117"/>
      <c r="AE210" s="117"/>
      <c r="AF210" s="117"/>
      <c r="AG210" s="117"/>
      <c r="AH210" s="117"/>
      <c r="AI210" s="117"/>
      <c r="AJ210" s="117"/>
      <c r="AK210" s="117"/>
      <c r="AL210" s="117"/>
      <c r="AM210" s="117"/>
      <c r="AN210" s="117"/>
      <c r="AO210" s="117"/>
      <c r="AP210" s="117"/>
      <c r="AQ210" s="117"/>
      <c r="AR210" s="117"/>
      <c r="AS210" s="117"/>
      <c r="AT210" s="117"/>
      <c r="AU210" s="117"/>
      <c r="AV210" s="117"/>
      <c r="AW210" s="117"/>
      <c r="AX210" s="117"/>
      <c r="AY210" s="117"/>
    </row>
    <row r="211" spans="1:51" s="118" customFormat="1" ht="12.75" customHeight="1" x14ac:dyDescent="0.2">
      <c r="A211" s="335" t="s">
        <v>254</v>
      </c>
      <c r="B211" s="335"/>
      <c r="C211" s="335"/>
      <c r="D211" s="335"/>
      <c r="E211" s="335"/>
      <c r="F211" s="335"/>
      <c r="G211" s="335"/>
      <c r="H211" s="161"/>
      <c r="J211" s="117"/>
      <c r="K211" s="117"/>
      <c r="L211" s="117"/>
      <c r="M211" s="117"/>
      <c r="N211" s="117"/>
      <c r="O211" s="117"/>
      <c r="P211" s="117"/>
      <c r="Q211" s="117"/>
      <c r="R211" s="117"/>
      <c r="S211" s="117"/>
      <c r="T211" s="117"/>
      <c r="U211" s="117"/>
      <c r="V211" s="117"/>
      <c r="W211" s="117"/>
      <c r="X211" s="117"/>
      <c r="Y211" s="117"/>
      <c r="Z211" s="117"/>
      <c r="AA211" s="117"/>
      <c r="AB211" s="117"/>
      <c r="AC211" s="117"/>
      <c r="AD211" s="117"/>
      <c r="AE211" s="117"/>
      <c r="AF211" s="117"/>
      <c r="AG211" s="117"/>
      <c r="AH211" s="117"/>
      <c r="AI211" s="117"/>
      <c r="AJ211" s="117"/>
      <c r="AK211" s="117"/>
      <c r="AL211" s="117"/>
      <c r="AM211" s="117"/>
      <c r="AN211" s="117"/>
      <c r="AO211" s="117"/>
      <c r="AP211" s="117"/>
      <c r="AQ211" s="117"/>
      <c r="AR211" s="117"/>
      <c r="AS211" s="117"/>
      <c r="AT211" s="117"/>
      <c r="AU211" s="117"/>
      <c r="AV211" s="117"/>
      <c r="AW211" s="117"/>
      <c r="AX211" s="117"/>
      <c r="AY211" s="117"/>
    </row>
    <row r="212" spans="1:51" s="118" customFormat="1" ht="12.75" customHeight="1" x14ac:dyDescent="0.2">
      <c r="A212" s="335" t="s">
        <v>255</v>
      </c>
      <c r="B212" s="335"/>
      <c r="C212" s="335"/>
      <c r="D212" s="335"/>
      <c r="E212" s="335"/>
      <c r="F212" s="335"/>
      <c r="G212" s="335"/>
      <c r="H212" s="117"/>
      <c r="J212" s="117"/>
      <c r="K212" s="117"/>
      <c r="L212" s="117"/>
      <c r="M212" s="117"/>
      <c r="N212" s="117"/>
      <c r="O212" s="117"/>
      <c r="P212" s="117"/>
      <c r="Q212" s="117"/>
      <c r="R212" s="117"/>
      <c r="S212" s="117"/>
      <c r="T212" s="117"/>
      <c r="U212" s="117"/>
      <c r="V212" s="117"/>
      <c r="W212" s="117"/>
      <c r="X212" s="117"/>
      <c r="Y212" s="117"/>
      <c r="Z212" s="117"/>
      <c r="AA212" s="117"/>
      <c r="AB212" s="117"/>
      <c r="AC212" s="117"/>
      <c r="AD212" s="117"/>
      <c r="AE212" s="117"/>
      <c r="AF212" s="117"/>
      <c r="AG212" s="117"/>
      <c r="AH212" s="117"/>
      <c r="AI212" s="117"/>
      <c r="AJ212" s="117"/>
      <c r="AK212" s="117"/>
      <c r="AL212" s="117"/>
      <c r="AM212" s="117"/>
      <c r="AN212" s="117"/>
      <c r="AO212" s="117"/>
      <c r="AP212" s="117"/>
      <c r="AQ212" s="117"/>
      <c r="AR212" s="117"/>
      <c r="AS212" s="117"/>
      <c r="AT212" s="117"/>
      <c r="AU212" s="117"/>
      <c r="AV212" s="117"/>
      <c r="AW212" s="117"/>
      <c r="AX212" s="117"/>
      <c r="AY212" s="117"/>
    </row>
    <row r="213" spans="1:51" s="118" customFormat="1" ht="12.75" customHeight="1" x14ac:dyDescent="0.2">
      <c r="A213" s="335" t="s">
        <v>256</v>
      </c>
      <c r="B213" s="335"/>
      <c r="C213" s="335"/>
      <c r="D213" s="335"/>
      <c r="E213" s="335"/>
      <c r="F213" s="335"/>
      <c r="G213" s="335"/>
      <c r="H213" s="117"/>
      <c r="J213" s="117"/>
      <c r="K213" s="117"/>
      <c r="L213" s="117"/>
      <c r="M213" s="117"/>
      <c r="N213" s="117"/>
      <c r="O213" s="117"/>
      <c r="P213" s="117"/>
      <c r="Q213" s="117"/>
      <c r="R213" s="117"/>
      <c r="S213" s="117"/>
      <c r="T213" s="117"/>
      <c r="U213" s="117"/>
      <c r="V213" s="117"/>
      <c r="W213" s="117"/>
      <c r="X213" s="117"/>
      <c r="Y213" s="117"/>
      <c r="Z213" s="117"/>
      <c r="AA213" s="117"/>
      <c r="AB213" s="117"/>
      <c r="AC213" s="117"/>
      <c r="AD213" s="117"/>
      <c r="AE213" s="117"/>
      <c r="AF213" s="117"/>
      <c r="AG213" s="117"/>
      <c r="AH213" s="117"/>
      <c r="AI213" s="117"/>
      <c r="AJ213" s="117"/>
      <c r="AK213" s="117"/>
      <c r="AL213" s="117"/>
      <c r="AM213" s="117"/>
      <c r="AN213" s="117"/>
      <c r="AO213" s="117"/>
      <c r="AP213" s="117"/>
      <c r="AQ213" s="117"/>
      <c r="AR213" s="117"/>
      <c r="AS213" s="117"/>
      <c r="AT213" s="117"/>
      <c r="AU213" s="117"/>
      <c r="AV213" s="117"/>
      <c r="AW213" s="117"/>
      <c r="AX213" s="117"/>
      <c r="AY213" s="117"/>
    </row>
    <row r="214" spans="1:51" ht="12.75" customHeight="1" x14ac:dyDescent="0.2">
      <c r="A214" s="194" t="s">
        <v>66</v>
      </c>
    </row>
  </sheetData>
  <mergeCells count="18">
    <mergeCell ref="A212:G212"/>
    <mergeCell ref="A213:G213"/>
    <mergeCell ref="A208:G208"/>
    <mergeCell ref="A201:G201"/>
    <mergeCell ref="A202:G202"/>
    <mergeCell ref="A204:G204"/>
    <mergeCell ref="A205:G205"/>
    <mergeCell ref="A203:G203"/>
    <mergeCell ref="A206:G206"/>
    <mergeCell ref="A207:G207"/>
    <mergeCell ref="A209:G209"/>
    <mergeCell ref="A210:G210"/>
    <mergeCell ref="A211:G211"/>
    <mergeCell ref="A2:G2"/>
    <mergeCell ref="A3:A5"/>
    <mergeCell ref="A198:G198"/>
    <mergeCell ref="A199:G199"/>
    <mergeCell ref="A200:G200"/>
  </mergeCells>
  <conditionalFormatting sqref="C89:G90">
    <cfRule type="cellIs" dxfId="3" priority="1" operator="equal">
      <formula>"YES"</formula>
    </cfRule>
    <cfRule type="cellIs" dxfId="2" priority="2" operator="equal">
      <formula>"NO"</formula>
    </cfRule>
  </conditionalFormatting>
  <conditionalFormatting sqref="C95:G96">
    <cfRule type="cellIs" dxfId="1" priority="3" operator="equal">
      <formula>"YES"</formula>
    </cfRule>
    <cfRule type="cellIs" dxfId="0" priority="4" operator="equal">
      <formula>"NO"</formula>
    </cfRule>
  </conditionalFormatting>
  <pageMargins left="0.70866141732283472" right="0.70866141732283472" top="0.74803149606299213" bottom="0.74803149606299213" header="0.31496062992125984" footer="0.31496062992125984"/>
  <pageSetup paperSize="8" fitToWidth="0" fitToHeight="0" orientation="landscape" r:id="rId1"/>
  <rowBreaks count="2" manualBreakCount="2">
    <brk id="76" max="16383" man="1"/>
    <brk id="179"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61B9EB-8155-44F7-8AE5-AB98909C789D}">
  <sheetPr>
    <pageSetUpPr fitToPage="1"/>
  </sheetPr>
  <dimension ref="A1:E41"/>
  <sheetViews>
    <sheetView showGridLines="0" zoomScaleNormal="100" workbookViewId="0"/>
  </sheetViews>
  <sheetFormatPr defaultRowHeight="14.25" x14ac:dyDescent="0.2"/>
  <cols>
    <col min="1" max="1" width="52.625" customWidth="1"/>
    <col min="2" max="5" width="8.625" customWidth="1"/>
  </cols>
  <sheetData>
    <row r="1" spans="1:5" x14ac:dyDescent="0.2">
      <c r="A1" s="312" t="s">
        <v>146</v>
      </c>
    </row>
    <row r="2" spans="1:5" x14ac:dyDescent="0.2">
      <c r="A2" s="336" t="s">
        <v>147</v>
      </c>
      <c r="B2" s="336"/>
      <c r="C2" s="336"/>
      <c r="D2" s="336"/>
      <c r="E2" s="336"/>
    </row>
    <row r="3" spans="1:5" x14ac:dyDescent="0.2">
      <c r="A3" s="18"/>
      <c r="B3" s="18"/>
      <c r="C3" s="18"/>
      <c r="D3" s="18"/>
      <c r="E3" s="18"/>
    </row>
    <row r="4" spans="1:5" ht="9.75" customHeight="1" x14ac:dyDescent="0.2">
      <c r="A4" s="36"/>
      <c r="B4" s="9" t="s">
        <v>69</v>
      </c>
      <c r="C4" s="9"/>
      <c r="D4" s="9"/>
      <c r="E4" s="28" t="s">
        <v>70</v>
      </c>
    </row>
    <row r="5" spans="1:5" x14ac:dyDescent="0.2">
      <c r="A5" s="6"/>
      <c r="B5" s="9" t="s">
        <v>148</v>
      </c>
      <c r="C5" s="9" t="s">
        <v>149</v>
      </c>
      <c r="D5" s="9" t="s">
        <v>217</v>
      </c>
      <c r="E5" s="28" t="s">
        <v>148</v>
      </c>
    </row>
    <row r="6" spans="1:5" x14ac:dyDescent="0.2">
      <c r="A6" s="6"/>
      <c r="B6" s="9"/>
      <c r="C6" s="9"/>
      <c r="D6" s="9"/>
      <c r="E6" s="28"/>
    </row>
    <row r="7" spans="1:5" x14ac:dyDescent="0.2">
      <c r="A7" s="55" t="s">
        <v>218</v>
      </c>
      <c r="B7" s="95"/>
      <c r="C7" s="95"/>
      <c r="D7" s="95"/>
      <c r="E7" s="96"/>
    </row>
    <row r="8" spans="1:5" x14ac:dyDescent="0.2">
      <c r="A8" s="50" t="s">
        <v>219</v>
      </c>
      <c r="B8" s="93">
        <v>1855.67</v>
      </c>
      <c r="C8" s="91">
        <v>2.5</v>
      </c>
      <c r="D8" s="185">
        <v>46.39</v>
      </c>
      <c r="E8" s="97">
        <v>1902.06</v>
      </c>
    </row>
    <row r="9" spans="1:5" x14ac:dyDescent="0.2">
      <c r="A9" s="181" t="s">
        <v>225</v>
      </c>
      <c r="B9" s="182">
        <v>-400</v>
      </c>
      <c r="C9" s="88" t="s">
        <v>151</v>
      </c>
      <c r="D9" s="183" t="s">
        <v>151</v>
      </c>
      <c r="E9" s="184">
        <v>-400</v>
      </c>
    </row>
    <row r="10" spans="1:5" x14ac:dyDescent="0.2">
      <c r="A10" s="50" t="s">
        <v>220</v>
      </c>
      <c r="B10" s="93">
        <v>1822.8</v>
      </c>
      <c r="C10" s="91">
        <v>2.5</v>
      </c>
      <c r="D10" s="91">
        <v>45.59</v>
      </c>
      <c r="E10" s="97">
        <v>1868.39</v>
      </c>
    </row>
    <row r="11" spans="1:5" x14ac:dyDescent="0.2">
      <c r="A11" s="85" t="s">
        <v>96</v>
      </c>
      <c r="B11" s="94">
        <v>3278.4700000000003</v>
      </c>
      <c r="C11" s="92">
        <v>2.8</v>
      </c>
      <c r="D11" s="92">
        <v>91.98</v>
      </c>
      <c r="E11" s="98">
        <v>3370.45</v>
      </c>
    </row>
    <row r="12" spans="1:5" x14ac:dyDescent="0.2">
      <c r="A12" s="63" t="s">
        <v>221</v>
      </c>
      <c r="B12" s="95"/>
      <c r="C12" s="95"/>
      <c r="D12" s="95"/>
      <c r="E12" s="96"/>
    </row>
    <row r="13" spans="1:5" x14ac:dyDescent="0.2">
      <c r="A13" s="50" t="s">
        <v>222</v>
      </c>
      <c r="B13" s="185">
        <v>280</v>
      </c>
      <c r="C13" s="255">
        <v>-100</v>
      </c>
      <c r="D13" s="185">
        <v>-280</v>
      </c>
      <c r="E13" s="99" t="s">
        <v>151</v>
      </c>
    </row>
    <row r="14" spans="1:5" x14ac:dyDescent="0.2">
      <c r="A14" s="50" t="s">
        <v>223</v>
      </c>
      <c r="B14" s="93">
        <v>1175.04</v>
      </c>
      <c r="C14" s="255">
        <v>2</v>
      </c>
      <c r="D14" s="91">
        <v>23.039999999999964</v>
      </c>
      <c r="E14" s="97">
        <v>1198.08</v>
      </c>
    </row>
    <row r="15" spans="1:5" x14ac:dyDescent="0.2">
      <c r="A15" s="85" t="s">
        <v>96</v>
      </c>
      <c r="B15" s="94">
        <v>1455.04</v>
      </c>
      <c r="C15" s="92">
        <v>-17.7</v>
      </c>
      <c r="D15" s="92">
        <v>-256.96000000000004</v>
      </c>
      <c r="E15" s="98">
        <v>1198.08</v>
      </c>
    </row>
    <row r="16" spans="1:5" x14ac:dyDescent="0.2">
      <c r="A16" s="55" t="s">
        <v>224</v>
      </c>
      <c r="B16" s="9"/>
      <c r="C16" s="9"/>
      <c r="D16" s="9"/>
      <c r="E16" s="28"/>
    </row>
    <row r="17" spans="1:5" x14ac:dyDescent="0.2">
      <c r="A17" s="50" t="s">
        <v>361</v>
      </c>
      <c r="B17" s="91">
        <v>430.92</v>
      </c>
      <c r="C17" s="91">
        <v>3.9</v>
      </c>
      <c r="D17" s="185">
        <v>16.639999999999986</v>
      </c>
      <c r="E17" s="97">
        <v>447.56</v>
      </c>
    </row>
    <row r="18" spans="1:5" x14ac:dyDescent="0.2">
      <c r="A18" s="50" t="s">
        <v>362</v>
      </c>
      <c r="B18" s="185">
        <v>93.7</v>
      </c>
      <c r="C18" s="91" t="s">
        <v>151</v>
      </c>
      <c r="D18" s="91" t="s">
        <v>151</v>
      </c>
      <c r="E18" s="97">
        <v>93.7</v>
      </c>
    </row>
    <row r="19" spans="1:5" x14ac:dyDescent="0.2">
      <c r="A19" s="50" t="s">
        <v>150</v>
      </c>
      <c r="B19" s="185">
        <v>10.3</v>
      </c>
      <c r="C19" s="91">
        <v>-19.899999999999999</v>
      </c>
      <c r="D19" s="91">
        <v>-2.0500000000000007</v>
      </c>
      <c r="E19" s="97">
        <v>8.25</v>
      </c>
    </row>
    <row r="20" spans="1:5" x14ac:dyDescent="0.2">
      <c r="A20" s="50" t="s">
        <v>152</v>
      </c>
      <c r="B20" s="185">
        <v>435.86</v>
      </c>
      <c r="C20" s="91">
        <v>2.5</v>
      </c>
      <c r="D20" s="91">
        <v>10.909999999999968</v>
      </c>
      <c r="E20" s="97">
        <v>446.77</v>
      </c>
    </row>
    <row r="21" spans="1:5" x14ac:dyDescent="0.2">
      <c r="A21" s="85" t="s">
        <v>96</v>
      </c>
      <c r="B21" s="92">
        <v>970.78</v>
      </c>
      <c r="C21" s="92">
        <v>2.6</v>
      </c>
      <c r="D21" s="260">
        <v>25.5</v>
      </c>
      <c r="E21" s="98">
        <v>996.28</v>
      </c>
    </row>
    <row r="22" spans="1:5" x14ac:dyDescent="0.2">
      <c r="A22" s="63" t="s">
        <v>265</v>
      </c>
      <c r="B22" s="91">
        <v>308.57</v>
      </c>
      <c r="C22" s="255">
        <v>5</v>
      </c>
      <c r="D22" s="91">
        <v>15.430000000000007</v>
      </c>
      <c r="E22" s="97">
        <v>324</v>
      </c>
    </row>
    <row r="23" spans="1:5" x14ac:dyDescent="0.2">
      <c r="A23" s="63" t="s">
        <v>264</v>
      </c>
      <c r="B23" s="9"/>
      <c r="C23" s="9"/>
      <c r="D23" s="9"/>
      <c r="E23" s="28"/>
    </row>
    <row r="24" spans="1:5" x14ac:dyDescent="0.2">
      <c r="A24" s="50" t="s">
        <v>266</v>
      </c>
      <c r="B24" s="185">
        <v>249.81</v>
      </c>
      <c r="C24" s="91" t="s">
        <v>151</v>
      </c>
      <c r="D24" s="91" t="s">
        <v>151</v>
      </c>
      <c r="E24" s="195">
        <v>249.81</v>
      </c>
    </row>
    <row r="25" spans="1:5" x14ac:dyDescent="0.2">
      <c r="A25" s="50" t="s">
        <v>154</v>
      </c>
      <c r="B25" s="91">
        <v>44.68</v>
      </c>
      <c r="C25" s="91" t="s">
        <v>151</v>
      </c>
      <c r="D25" s="91" t="s">
        <v>151</v>
      </c>
      <c r="E25" s="99">
        <v>44.68</v>
      </c>
    </row>
    <row r="26" spans="1:5" x14ac:dyDescent="0.2">
      <c r="A26" s="85" t="s">
        <v>96</v>
      </c>
      <c r="B26" s="92">
        <v>294.49</v>
      </c>
      <c r="C26" s="91" t="s">
        <v>151</v>
      </c>
      <c r="D26" s="92" t="s">
        <v>151</v>
      </c>
      <c r="E26" s="100">
        <v>294.49</v>
      </c>
    </row>
    <row r="27" spans="1:5" x14ac:dyDescent="0.2">
      <c r="A27" s="63" t="s">
        <v>363</v>
      </c>
      <c r="B27" s="186">
        <v>6307.3499999999995</v>
      </c>
      <c r="C27" s="259">
        <v>-2</v>
      </c>
      <c r="D27" s="187">
        <v>-124.05000000000018</v>
      </c>
      <c r="E27" s="188">
        <v>6183.2999999999993</v>
      </c>
    </row>
    <row r="28" spans="1:5" ht="0.95" customHeight="1" x14ac:dyDescent="0.2">
      <c r="A28" s="7"/>
      <c r="B28" s="8"/>
      <c r="C28" s="8"/>
      <c r="D28" s="8"/>
      <c r="E28" s="8"/>
    </row>
    <row r="29" spans="1:5" x14ac:dyDescent="0.2">
      <c r="A29" s="212" t="s">
        <v>226</v>
      </c>
      <c r="B29" s="76"/>
      <c r="C29" s="76"/>
      <c r="D29" s="76"/>
      <c r="E29" s="76"/>
    </row>
    <row r="30" spans="1:5" ht="19.5" customHeight="1" x14ac:dyDescent="0.2">
      <c r="A30" s="335" t="s">
        <v>267</v>
      </c>
      <c r="B30" s="335"/>
      <c r="C30" s="335"/>
      <c r="D30" s="335"/>
      <c r="E30" s="335"/>
    </row>
    <row r="31" spans="1:5" ht="19.5" customHeight="1" x14ac:dyDescent="0.2">
      <c r="A31" s="337" t="s">
        <v>268</v>
      </c>
      <c r="B31" s="337"/>
      <c r="C31" s="337"/>
      <c r="D31" s="337"/>
      <c r="E31" s="337"/>
    </row>
    <row r="32" spans="1:5" ht="21" customHeight="1" x14ac:dyDescent="0.2">
      <c r="A32" s="335" t="s">
        <v>269</v>
      </c>
      <c r="B32" s="335"/>
      <c r="C32" s="335"/>
      <c r="D32" s="335"/>
      <c r="E32" s="335"/>
    </row>
    <row r="33" spans="1:5" ht="12" customHeight="1" x14ac:dyDescent="0.2">
      <c r="A33" s="335" t="s">
        <v>270</v>
      </c>
      <c r="B33" s="335"/>
      <c r="C33" s="335"/>
      <c r="D33" s="335"/>
      <c r="E33" s="335"/>
    </row>
    <row r="34" spans="1:5" ht="20.100000000000001" customHeight="1" x14ac:dyDescent="0.2">
      <c r="A34" s="335" t="s">
        <v>271</v>
      </c>
      <c r="B34" s="335"/>
      <c r="C34" s="335"/>
      <c r="D34" s="335"/>
      <c r="E34" s="335"/>
    </row>
    <row r="35" spans="1:5" ht="31.5" customHeight="1" x14ac:dyDescent="0.2">
      <c r="A35" s="335" t="s">
        <v>272</v>
      </c>
      <c r="B35" s="335"/>
      <c r="C35" s="335"/>
      <c r="D35" s="335"/>
      <c r="E35" s="335"/>
    </row>
    <row r="36" spans="1:5" ht="16.5" customHeight="1" x14ac:dyDescent="0.2">
      <c r="A36" s="335" t="s">
        <v>273</v>
      </c>
      <c r="B36" s="335"/>
      <c r="C36" s="335"/>
      <c r="D36" s="335"/>
      <c r="E36" s="335"/>
    </row>
    <row r="37" spans="1:5" ht="21" customHeight="1" x14ac:dyDescent="0.2">
      <c r="A37" s="338" t="s">
        <v>274</v>
      </c>
      <c r="B37" s="338"/>
      <c r="C37" s="338"/>
      <c r="D37" s="338"/>
      <c r="E37" s="338"/>
    </row>
    <row r="38" spans="1:5" ht="30" customHeight="1" x14ac:dyDescent="0.2">
      <c r="A38" s="335" t="s">
        <v>275</v>
      </c>
      <c r="B38" s="335"/>
      <c r="C38" s="335"/>
      <c r="D38" s="335"/>
      <c r="E38" s="335"/>
    </row>
    <row r="39" spans="1:5" ht="38.25" customHeight="1" x14ac:dyDescent="0.2">
      <c r="A39" s="335" t="s">
        <v>276</v>
      </c>
      <c r="B39" s="335"/>
      <c r="C39" s="335"/>
      <c r="D39" s="335"/>
      <c r="E39" s="335"/>
    </row>
    <row r="40" spans="1:5" ht="12.75" customHeight="1" x14ac:dyDescent="0.2">
      <c r="A40" s="335" t="s">
        <v>277</v>
      </c>
      <c r="B40" s="335"/>
      <c r="C40" s="335"/>
      <c r="D40" s="335"/>
      <c r="E40" s="335"/>
    </row>
    <row r="41" spans="1:5" x14ac:dyDescent="0.2">
      <c r="A41" s="87" t="s">
        <v>66</v>
      </c>
    </row>
  </sheetData>
  <mergeCells count="12">
    <mergeCell ref="A40:E40"/>
    <mergeCell ref="A39:E39"/>
    <mergeCell ref="A34:E34"/>
    <mergeCell ref="A35:E35"/>
    <mergeCell ref="A36:E36"/>
    <mergeCell ref="A37:E37"/>
    <mergeCell ref="A38:E38"/>
    <mergeCell ref="A2:E2"/>
    <mergeCell ref="A30:E30"/>
    <mergeCell ref="A31:E31"/>
    <mergeCell ref="A32:E32"/>
    <mergeCell ref="A33:E33"/>
  </mergeCells>
  <pageMargins left="0.7" right="0.7" top="0.75" bottom="0.75"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D023C-F97D-4795-9CEB-90EF39CCBF5B}">
  <dimension ref="A1:M31"/>
  <sheetViews>
    <sheetView showGridLines="0" zoomScaleNormal="100" workbookViewId="0"/>
  </sheetViews>
  <sheetFormatPr defaultColWidth="17.375" defaultRowHeight="12.75" x14ac:dyDescent="0.2"/>
  <cols>
    <col min="1" max="1" width="18.5" style="86" customWidth="1"/>
    <col min="2" max="13" width="7.25" style="86" customWidth="1"/>
    <col min="14" max="16384" width="17.375" style="86"/>
  </cols>
  <sheetData>
    <row r="1" spans="1:8" x14ac:dyDescent="0.2">
      <c r="A1" s="12" t="s">
        <v>37</v>
      </c>
    </row>
    <row r="3" spans="1:8" ht="14.25" x14ac:dyDescent="0.2">
      <c r="A3" s="164" t="s">
        <v>258</v>
      </c>
      <c r="B3" s="164"/>
      <c r="C3" s="164"/>
      <c r="D3" s="164"/>
      <c r="E3" s="164"/>
      <c r="F3" s="164"/>
      <c r="G3" s="164"/>
      <c r="H3" s="164"/>
    </row>
    <row r="4" spans="1:8" x14ac:dyDescent="0.2">
      <c r="G4" s="110"/>
    </row>
    <row r="5" spans="1:8" ht="14.25" x14ac:dyDescent="0.2">
      <c r="A5"/>
      <c r="G5" s="110"/>
    </row>
    <row r="6" spans="1:8" x14ac:dyDescent="0.2">
      <c r="G6" s="110"/>
    </row>
    <row r="7" spans="1:8" x14ac:dyDescent="0.2">
      <c r="G7" s="110"/>
    </row>
    <row r="8" spans="1:8" x14ac:dyDescent="0.2">
      <c r="G8" s="110"/>
    </row>
    <row r="9" spans="1:8" x14ac:dyDescent="0.2">
      <c r="G9" s="110"/>
    </row>
    <row r="10" spans="1:8" x14ac:dyDescent="0.2">
      <c r="G10" s="110"/>
    </row>
    <row r="25" spans="1:13" x14ac:dyDescent="0.2">
      <c r="A25" s="165" t="s">
        <v>205</v>
      </c>
    </row>
    <row r="26" spans="1:13" x14ac:dyDescent="0.2">
      <c r="B26" s="165"/>
    </row>
    <row r="27" spans="1:13" x14ac:dyDescent="0.2">
      <c r="B27" s="165"/>
    </row>
    <row r="28" spans="1:13" x14ac:dyDescent="0.2">
      <c r="A28" s="166" t="s">
        <v>206</v>
      </c>
      <c r="B28" s="166"/>
      <c r="C28" s="12"/>
      <c r="D28" s="12"/>
      <c r="E28" s="12"/>
      <c r="F28" s="12"/>
      <c r="G28" s="12"/>
      <c r="H28" s="12"/>
      <c r="I28" s="12"/>
      <c r="J28" s="12"/>
      <c r="K28" s="12"/>
      <c r="L28" s="12"/>
      <c r="M28" s="12"/>
    </row>
    <row r="29" spans="1:13" x14ac:dyDescent="0.2">
      <c r="A29" s="12"/>
      <c r="B29" s="166"/>
      <c r="C29" s="115" t="s">
        <v>207</v>
      </c>
      <c r="D29" s="115" t="s">
        <v>208</v>
      </c>
      <c r="E29" s="115" t="s">
        <v>209</v>
      </c>
      <c r="F29" s="115" t="s">
        <v>210</v>
      </c>
      <c r="G29" s="115" t="s">
        <v>193</v>
      </c>
      <c r="H29" s="115" t="s">
        <v>194</v>
      </c>
      <c r="I29" s="115" t="s">
        <v>40</v>
      </c>
      <c r="J29" s="115" t="s">
        <v>41</v>
      </c>
      <c r="K29" s="115" t="s">
        <v>69</v>
      </c>
      <c r="L29" s="115" t="s">
        <v>70</v>
      </c>
      <c r="M29" s="115"/>
    </row>
    <row r="30" spans="1:13" ht="12" customHeight="1" x14ac:dyDescent="0.2">
      <c r="A30" s="339" t="s">
        <v>257</v>
      </c>
      <c r="B30" s="339"/>
      <c r="C30" s="213">
        <v>5412</v>
      </c>
      <c r="D30" s="213">
        <v>5660</v>
      </c>
      <c r="E30" s="213">
        <v>6100</v>
      </c>
      <c r="F30" s="213">
        <v>6327</v>
      </c>
      <c r="G30" s="213">
        <v>6395</v>
      </c>
      <c r="H30" s="213">
        <v>5698</v>
      </c>
      <c r="I30" s="213">
        <v>6382</v>
      </c>
      <c r="J30" s="213">
        <v>6137</v>
      </c>
      <c r="K30" s="213">
        <v>6291</v>
      </c>
      <c r="L30" s="213">
        <v>6183</v>
      </c>
      <c r="M30" s="213"/>
    </row>
    <row r="31" spans="1:13" x14ac:dyDescent="0.2">
      <c r="A31" s="339" t="s">
        <v>259</v>
      </c>
      <c r="B31" s="339"/>
      <c r="C31" s="12">
        <v>0</v>
      </c>
      <c r="D31" s="12">
        <v>0</v>
      </c>
      <c r="E31" s="12">
        <v>0</v>
      </c>
      <c r="F31" s="12">
        <v>0</v>
      </c>
      <c r="G31" s="12">
        <v>0</v>
      </c>
      <c r="H31" s="12">
        <v>600</v>
      </c>
      <c r="I31" s="12">
        <v>0</v>
      </c>
      <c r="J31" s="12">
        <v>400</v>
      </c>
      <c r="K31" s="12">
        <v>400</v>
      </c>
      <c r="L31" s="12">
        <v>400</v>
      </c>
      <c r="M31" s="13"/>
    </row>
  </sheetData>
  <mergeCells count="2">
    <mergeCell ref="A30:B30"/>
    <mergeCell ref="A31:B31"/>
  </mergeCells>
  <phoneticPr fontId="1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5</vt:i4>
      </vt:variant>
    </vt:vector>
  </HeadingPairs>
  <TitlesOfParts>
    <vt:vector size="17" baseType="lpstr">
      <vt:lpstr>Sheet3</vt:lpstr>
      <vt:lpstr>Table 8.1</vt:lpstr>
      <vt:lpstr>Table 8.2</vt:lpstr>
      <vt:lpstr>Table 8.3</vt:lpstr>
      <vt:lpstr>Table 8.4</vt:lpstr>
      <vt:lpstr>Table 8.5</vt:lpstr>
      <vt:lpstr>Table 8.6</vt:lpstr>
      <vt:lpstr>Table 8.7</vt:lpstr>
      <vt:lpstr>Figure 8.1</vt:lpstr>
      <vt:lpstr>Table 8.8</vt:lpstr>
      <vt:lpstr>Table 8.9</vt:lpstr>
      <vt:lpstr>Table 8.10</vt:lpstr>
      <vt:lpstr>Sheet3!Print_Area</vt:lpstr>
      <vt:lpstr>'Table 8.1'!Print_Area</vt:lpstr>
      <vt:lpstr>'Table 8.2'!Print_Area</vt:lpstr>
      <vt:lpstr>'Table 8.2'!Print_Titles</vt:lpstr>
      <vt:lpstr>'Table 8.6'!Print_Titles</vt:lpstr>
    </vt:vector>
  </TitlesOfParts>
  <Manager/>
  <Company>Department of Treasury 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2024-25 Budget Paper 3 Appendix 8 - Public Corporations and Major Tariffs Fees and Charges</dc:title>
  <dc:subject>2024-25 Budget</dc:subject>
  <dc:creator>Department of Treasury WA</dc:creator>
  <cp:keywords>Public Corporations and Major Tariffs Fees and Charges</cp:keywords>
  <dc:description/>
  <cp:lastModifiedBy>D'Cruze, Patricia</cp:lastModifiedBy>
  <cp:revision/>
  <dcterms:created xsi:type="dcterms:W3CDTF">2014-04-22T23:47:31Z</dcterms:created>
  <dcterms:modified xsi:type="dcterms:W3CDTF">2024-05-08T03:45:00Z</dcterms:modified>
  <cp:category/>
  <cp:contentStatus/>
</cp:coreProperties>
</file>