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T:\FiscalStrategy\fa_and_b\projects\budget\2025-26\Publication\Web Accessibility Files\"/>
    </mc:Choice>
  </mc:AlternateContent>
  <xr:revisionPtr revIDLastSave="0" documentId="13_ncr:1_{08D19725-F787-4288-8FF6-E3CD7CE03E3C}" xr6:coauthVersionLast="47" xr6:coauthVersionMax="47" xr10:uidLastSave="{00000000-0000-0000-0000-000000000000}"/>
  <bookViews>
    <workbookView xWindow="-28920" yWindow="-120" windowWidth="29040" windowHeight="15840" tabRatio="923" firstSheet="1" activeTab="1" xr2:uid="{2EC7272F-E2A4-4995-A2DC-7CB2B842D0BD}"/>
  </bookViews>
  <sheets>
    <sheet name="Sheet3" sheetId="18" state="hidden" r:id="rId1"/>
    <sheet name="Table 8.1" sheetId="1" r:id="rId2"/>
    <sheet name="Table 8.2" sheetId="6" r:id="rId3"/>
    <sheet name="Table 8.3" sheetId="7" r:id="rId4"/>
    <sheet name="Table 8.4" sheetId="29" r:id="rId5"/>
    <sheet name="Table 8.5" sheetId="24" r:id="rId6"/>
    <sheet name="Table 8.6" sheetId="37" r:id="rId7"/>
    <sheet name="Table 8.7" sheetId="28" r:id="rId8"/>
    <sheet name="Figure 8.1" sheetId="38" r:id="rId9"/>
    <sheet name="Table 8.8" sheetId="2" r:id="rId10"/>
    <sheet name="Table 8.9" sheetId="3" r:id="rId11"/>
    <sheet name="Table 8.10" sheetId="4" r:id="rId12"/>
  </sheets>
  <externalReferences>
    <externalReference r:id="rId13"/>
  </externalReferences>
  <definedNames>
    <definedName name="_xlnm.Print_Area" localSheetId="0">Sheet3!$B$3:$J$47</definedName>
    <definedName name="_xlnm.Print_Area" localSheetId="1">'Table 8.1'!$A$1:$E$52</definedName>
    <definedName name="_xlnm.Print_Area" localSheetId="2">'Table 8.2'!$A$1:$G$114</definedName>
    <definedName name="_xlnm.Print_Area" localSheetId="6">'Table 8.6'!$A$1:$G$233</definedName>
    <definedName name="_xlnm.Print_Titles" localSheetId="2">'Table 8.2'!$4:$6</definedName>
    <definedName name="_xlnm.Print_Titles" localSheetId="6">'Table 8.6'!$3:$5</definedName>
    <definedName name="YesNo" localSheetId="8">'[1]Tables Tracker'!$AS$2:$AS$5</definedName>
    <definedName name="YesNo" localSheetId="6">#REF!</definedName>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8" l="1"/>
  <c r="D26" i="18" l="1"/>
  <c r="D28" i="18"/>
  <c r="D25" i="18"/>
  <c r="D46" i="18"/>
  <c r="D31" i="18" l="1"/>
  <c r="D27" i="18"/>
  <c r="F25" i="18" s="1"/>
  <c r="G25" i="18" s="1"/>
  <c r="D11" i="18"/>
  <c r="D30" i="18" l="1"/>
  <c r="D45" i="18"/>
  <c r="D10" i="18" l="1"/>
  <c r="D12" i="18"/>
  <c r="D42" i="18"/>
  <c r="D43" i="18"/>
  <c r="D44" i="18"/>
  <c r="F42" i="18" l="1"/>
  <c r="G42" i="18" s="1"/>
  <c r="F10" i="18"/>
  <c r="G10" i="18" s="1"/>
  <c r="D13" i="18"/>
</calcChain>
</file>

<file path=xl/sharedStrings.xml><?xml version="1.0" encoding="utf-8"?>
<sst xmlns="http://schemas.openxmlformats.org/spreadsheetml/2006/main" count="1117" uniqueCount="414">
  <si>
    <t>Horizon Power</t>
  </si>
  <si>
    <t>Synergy</t>
  </si>
  <si>
    <t>Western Power</t>
  </si>
  <si>
    <t>Water Corporation</t>
  </si>
  <si>
    <t>Bunbury Water Corporation (Aqwest)</t>
  </si>
  <si>
    <t>Busselton Water Corporation</t>
  </si>
  <si>
    <t>Southern Ports Authority</t>
  </si>
  <si>
    <t>Kimberley Ports Authority</t>
  </si>
  <si>
    <t>Pilbara Ports Authority</t>
  </si>
  <si>
    <t>Mid West Ports Authority</t>
  </si>
  <si>
    <t>Gold Corporation</t>
  </si>
  <si>
    <t>Western Australian Treasury Corporation</t>
  </si>
  <si>
    <t>Insurance Commission of Western Australia</t>
  </si>
  <si>
    <t>Forest Products Commission</t>
  </si>
  <si>
    <t>INTRODUCTION</t>
  </si>
  <si>
    <t xml:space="preserve">The general government sector will receive a net amount totalling $XXX million from public corporations in 2018-19 (see Table 8.1). That is, tax equivalent and dividend revenue received from public corporations ($X.X billion) is expected to exceed gross subsidy payments to these corporations ($X.X billion) by $XXX million. This is an increase on the $XXX million net subsidy in 2017-18, </t>
  </si>
  <si>
    <t>Net Receipts Totalling</t>
  </si>
  <si>
    <t>million</t>
  </si>
  <si>
    <t>Tax &amp; Dividend Revenue Receipts</t>
  </si>
  <si>
    <t>billion</t>
  </si>
  <si>
    <t>Gross Subsidy Payments</t>
  </si>
  <si>
    <t>Increase/Decrease on 2016-17 (%)</t>
  </si>
  <si>
    <t>%</t>
  </si>
  <si>
    <t>REVENUE</t>
  </si>
  <si>
    <t xml:space="preserve">General government sector revenue from public corporations in 2018-19 is estimated to be $X.X billion, comprising $XXX million in dividend payments, $XXX million in income tax equivalent payments, and $XX million in local government rate equivalent payments.
[Drafting Note:  Section on Dividend Payout Ratios and 2016-17 Interim Dividend Deferral]
Revenue from public corporations in 2018-19 is expected to be $XXX million (or XX.X%) higher than in 2017-18. This is mainly the result of:
</t>
  </si>
  <si>
    <t>GG Sector Revenue</t>
  </si>
  <si>
    <t>Dividends</t>
  </si>
  <si>
    <t>TER Payments</t>
  </si>
  <si>
    <t xml:space="preserve">LGRE </t>
  </si>
  <si>
    <t>Increase/Decrease in Revenue</t>
  </si>
  <si>
    <t>EXPENSES</t>
  </si>
  <si>
    <t>Subsidies provided to public corporations in 2018-19 are estimated to total $X.X billion, a decrease/increase of $XXX million (or X.X%) from 2017-18. The general government sector is forecast to pay a total of $XX billion across the four year period to 2021-22 to subsidise the activities of public corporations. 
...the Water Corporation is expected to receive operating subsidies totalling $XXX million in 2018-19, most of which ($XXX million) is to support the ongoing commitment to provide water at the same cost for country residential users as for metropolitan residents</t>
  </si>
  <si>
    <t>Subsidies to Public Corporations</t>
  </si>
  <si>
    <t>Increase/Decrease on 2016-17 ($)</t>
  </si>
  <si>
    <t>Total GG Payments to 2020-21</t>
  </si>
  <si>
    <t>Water Corp Operating Subsidies</t>
  </si>
  <si>
    <t>Country Loss Portion</t>
  </si>
  <si>
    <t>Figure 8.1</t>
  </si>
  <si>
    <t>Table 8.1</t>
  </si>
  <si>
    <r>
      <t xml:space="preserve">Revenue to and Expenses from the General Government Sector </t>
    </r>
    <r>
      <rPr>
        <vertAlign val="superscript"/>
        <sz val="10"/>
        <color theme="1"/>
        <rFont val="Arial"/>
        <family val="2"/>
      </rPr>
      <t>(a)</t>
    </r>
  </si>
  <si>
    <t>2021-22</t>
  </si>
  <si>
    <t>2022-23</t>
  </si>
  <si>
    <t>Estimated</t>
  </si>
  <si>
    <t>Budget</t>
  </si>
  <si>
    <t>Actual</t>
  </si>
  <si>
    <t>Year</t>
  </si>
  <si>
    <t>$m</t>
  </si>
  <si>
    <t>Electricity Corporations</t>
  </si>
  <si>
    <t>Dividends, Tax Equivalents, and Local Government Rate Equivalents</t>
  </si>
  <si>
    <t>Subtotal</t>
  </si>
  <si>
    <t>Operating Subsidies</t>
  </si>
  <si>
    <t>Other Subsidies</t>
  </si>
  <si>
    <t>Net Electricity Corporations</t>
  </si>
  <si>
    <t xml:space="preserve">Other Subsidies </t>
  </si>
  <si>
    <t>Net Water Corporation</t>
  </si>
  <si>
    <r>
      <t xml:space="preserve">Public Transport Authority </t>
    </r>
    <r>
      <rPr>
        <b/>
        <vertAlign val="superscript"/>
        <sz val="8"/>
        <color rgb="FF000000"/>
        <rFont val="Arial"/>
        <family val="2"/>
      </rPr>
      <t>(b)</t>
    </r>
  </si>
  <si>
    <t xml:space="preserve">Operating Subsidies </t>
  </si>
  <si>
    <t>Net Public Transport Authority</t>
  </si>
  <si>
    <t>Other Public Corporations</t>
  </si>
  <si>
    <t>Net Other Public Corporations</t>
  </si>
  <si>
    <t>Total revenue from Public Corporations</t>
  </si>
  <si>
    <t>Income Tax Equivalents</t>
  </si>
  <si>
    <t>Local Government Rate Equivalents</t>
  </si>
  <si>
    <t>Total expense to Public Corporations</t>
  </si>
  <si>
    <r>
      <t xml:space="preserve">Net impact on General Government Sector </t>
    </r>
    <r>
      <rPr>
        <b/>
        <vertAlign val="superscript"/>
        <sz val="8"/>
        <color rgb="FF000000"/>
        <rFont val="Arial"/>
        <family val="2"/>
      </rPr>
      <t>(c)</t>
    </r>
  </si>
  <si>
    <t>(b)   The Public Transport Authority does not pay dividends or tax equivalent payments.</t>
  </si>
  <si>
    <t>Note: Columns may not add due to rounding.</t>
  </si>
  <si>
    <t>Table 8.2</t>
  </si>
  <si>
    <t>GENERAL GOVERNMENT REVENUE FROM PUBLIC CORPORATIONS</t>
  </si>
  <si>
    <t>2023-24</t>
  </si>
  <si>
    <t>2024-25</t>
  </si>
  <si>
    <t>2025-26</t>
  </si>
  <si>
    <t>Estimated Actual</t>
  </si>
  <si>
    <t>Budget 
Year</t>
  </si>
  <si>
    <t>Outyear</t>
  </si>
  <si>
    <t>Details of Payment</t>
  </si>
  <si>
    <t>ELECTRICITY CORPORATIONS</t>
  </si>
  <si>
    <t xml:space="preserve">Horizon Power </t>
  </si>
  <si>
    <t>Income tax expense</t>
  </si>
  <si>
    <t>WATER CORPORATIONS</t>
  </si>
  <si>
    <t>PORT AUTHORITIES</t>
  </si>
  <si>
    <t>Fremantle Port Authority</t>
  </si>
  <si>
    <t>Budget
Year</t>
  </si>
  <si>
    <t>OTHER AGENCIES</t>
  </si>
  <si>
    <t>DevelopmentWA</t>
  </si>
  <si>
    <t>Subtotal Amounts</t>
  </si>
  <si>
    <r>
      <t xml:space="preserve">Income tax expense </t>
    </r>
    <r>
      <rPr>
        <b/>
        <vertAlign val="superscript"/>
        <sz val="8"/>
        <color rgb="FF000000"/>
        <rFont val="Arial"/>
        <family val="2"/>
      </rPr>
      <t>(a)</t>
    </r>
  </si>
  <si>
    <t>TOTAL</t>
  </si>
  <si>
    <t>Note: Columns may not add due to rounding.</t>
  </si>
  <si>
    <t>Table 8.3</t>
  </si>
  <si>
    <t>PUBLIC CORPORATION DIVIDEND PAYOUT RATIOS</t>
  </si>
  <si>
    <t xml:space="preserve">Synergy </t>
  </si>
  <si>
    <t>Bunbury Water Corporation</t>
  </si>
  <si>
    <t>Table 8.4</t>
  </si>
  <si>
    <t>SYNERGY FINANCIAL VIABILITY SUBSIDIES</t>
  </si>
  <si>
    <t>Total</t>
  </si>
  <si>
    <t>Distributed Energy Buyback Scheme</t>
  </si>
  <si>
    <t>Over-the-Counter and Paper-Bill Fee Recovery</t>
  </si>
  <si>
    <t>Re- and De-energisation Fee Recovery</t>
  </si>
  <si>
    <t>System Security Transition Payment</t>
  </si>
  <si>
    <t>Tariff Equalisation Contribution Recovery</t>
  </si>
  <si>
    <t>Table 8.5</t>
  </si>
  <si>
    <t>REGIONAL UTILITIES PRICING SUBSIDIES</t>
  </si>
  <si>
    <t>Country Water Pricing Subsidy</t>
  </si>
  <si>
    <t>Tariff Equalisation Contribution</t>
  </si>
  <si>
    <t>Funding Department</t>
  </si>
  <si>
    <t>Tariff Adjustment Payment</t>
  </si>
  <si>
    <t>Air Conditioning Allowance</t>
  </si>
  <si>
    <t>Remote Communities Essential Services</t>
  </si>
  <si>
    <t>Hardship Utility Grant Scheme</t>
  </si>
  <si>
    <t>Account Establishment Fee Rebate</t>
  </si>
  <si>
    <t>Dependent Child Rebate</t>
  </si>
  <si>
    <t>Electric Vehicle Charging Network</t>
  </si>
  <si>
    <t>Emergency Solar Management</t>
  </si>
  <si>
    <t>Hardship Response</t>
  </si>
  <si>
    <t>Late Payment Fee Waiver</t>
  </si>
  <si>
    <t>WA Government Energy Assistance Payment</t>
  </si>
  <si>
    <t>Metropolitan Operations</t>
  </si>
  <si>
    <t>Pensioner and Senior Concessions</t>
  </si>
  <si>
    <t>Metering Services</t>
  </si>
  <si>
    <t>Essential and Municipal Services Upgrade Program</t>
  </si>
  <si>
    <t>Transfer of Wyndham, Derby and Yampi Ports</t>
  </si>
  <si>
    <t>LAND AGENCIES</t>
  </si>
  <si>
    <t>Sustainable Funding Model Principles</t>
  </si>
  <si>
    <t>Ocean Reef Marina</t>
  </si>
  <si>
    <t>Burrup Strategic Industrial Area</t>
  </si>
  <si>
    <t>Yamatji Nation Settlement</t>
  </si>
  <si>
    <t>OTHER</t>
  </si>
  <si>
    <t>Concession Fares</t>
  </si>
  <si>
    <t>Pensioners, Seniors and Carers Free Travel</t>
  </si>
  <si>
    <t>School Children Fares</t>
  </si>
  <si>
    <t>Perth Stadium Special Events</t>
  </si>
  <si>
    <t>Regional Town Bus Services</t>
  </si>
  <si>
    <t>Regional School Bus Services</t>
  </si>
  <si>
    <t>Regional School Bus Conveyance Allowance</t>
  </si>
  <si>
    <t>Tunnel Monitoring</t>
  </si>
  <si>
    <t>Various</t>
  </si>
  <si>
    <t>Table 8.7</t>
  </si>
  <si>
    <t>ESTIMATED IMPACT ON THE 'REPRESENTATIVE' HOUSEHOLD</t>
  </si>
  <si>
    <t>$ level</t>
  </si>
  <si>
    <t>% change</t>
  </si>
  <si>
    <t>Recording fee</t>
  </si>
  <si>
    <t>–</t>
  </si>
  <si>
    <t>Motor Injury Insurance (MII)</t>
  </si>
  <si>
    <t>Stamp duty on MII</t>
  </si>
  <si>
    <t>Table 8.8</t>
  </si>
  <si>
    <t>NON-CONTESTABLE TARIFFS</t>
  </si>
  <si>
    <r>
      <t>Residential (A1/A2)</t>
    </r>
    <r>
      <rPr>
        <vertAlign val="superscript"/>
        <sz val="8"/>
        <rFont val="Arial"/>
        <family val="2"/>
      </rPr>
      <t xml:space="preserve"> </t>
    </r>
  </si>
  <si>
    <t>Residential Hot Water (B1)</t>
  </si>
  <si>
    <t>Community and Charitable Organisations (C1/C2)</t>
  </si>
  <si>
    <t>Charitable Organisation Providing Residential Accommodation (D1/D2)</t>
  </si>
  <si>
    <t>Combined Residential/Business (K1/K2)</t>
  </si>
  <si>
    <t>Small Business (L1/L2)</t>
  </si>
  <si>
    <t xml:space="preserve">Small Business Time of Use (R1) </t>
  </si>
  <si>
    <r>
      <t xml:space="preserve">Unmetered Supply (UMS) </t>
    </r>
    <r>
      <rPr>
        <vertAlign val="superscript"/>
        <sz val="8"/>
        <rFont val="Arial"/>
        <family val="2"/>
      </rPr>
      <t>(a)</t>
    </r>
  </si>
  <si>
    <r>
      <t xml:space="preserve">Traffic Lighting (W1/W2) </t>
    </r>
    <r>
      <rPr>
        <vertAlign val="superscript"/>
        <sz val="8"/>
        <rFont val="Arial"/>
        <family val="2"/>
      </rPr>
      <t>(a)</t>
    </r>
  </si>
  <si>
    <r>
      <t xml:space="preserve">CONTESTABLE TARIFFS </t>
    </r>
    <r>
      <rPr>
        <b/>
        <vertAlign val="superscript"/>
        <sz val="8"/>
        <rFont val="Arial"/>
        <family val="2"/>
      </rPr>
      <t>(a)</t>
    </r>
  </si>
  <si>
    <t>Medium Business (L3/L4)</t>
  </si>
  <si>
    <t>Medium Business Time of Use (R3)</t>
  </si>
  <si>
    <r>
      <t>(a)</t>
    </r>
    <r>
      <rPr>
        <sz val="7"/>
        <color rgb="FF000000"/>
        <rFont val="Times New Roman"/>
        <family val="1"/>
      </rPr>
      <t xml:space="preserve">     </t>
    </r>
    <r>
      <rPr>
        <sz val="7"/>
        <color rgb="FF000000"/>
        <rFont val="Arial"/>
        <family val="2"/>
        <charset val="1"/>
      </rPr>
      <t>These regulated tariffs approximate cost-reflective levels and have been smoothed over the forward estimates period in order to minimise large year-on-year movements in price.</t>
    </r>
  </si>
  <si>
    <t>Table 8.9</t>
  </si>
  <si>
    <t>% Change</t>
  </si>
  <si>
    <t>Water</t>
  </si>
  <si>
    <t>Standard fixed service charge ($)</t>
  </si>
  <si>
    <r>
      <t xml:space="preserve">Consumption charges (c/kL) </t>
    </r>
    <r>
      <rPr>
        <i/>
        <vertAlign val="superscript"/>
        <sz val="8"/>
        <color rgb="FF000000"/>
        <rFont val="Arial"/>
        <family val="2"/>
      </rPr>
      <t>(a)</t>
    </r>
  </si>
  <si>
    <r>
      <t xml:space="preserve">Wastewater (c in $GRV) </t>
    </r>
    <r>
      <rPr>
        <b/>
        <vertAlign val="superscript"/>
        <sz val="8"/>
        <color rgb="FF000000"/>
        <rFont val="Arial"/>
        <family val="2"/>
      </rPr>
      <t>(b)(c)</t>
    </r>
  </si>
  <si>
    <t>Drainage</t>
  </si>
  <si>
    <r>
      <t xml:space="preserve">Drainage charge (c in $GRV) </t>
    </r>
    <r>
      <rPr>
        <vertAlign val="superscript"/>
        <sz val="8"/>
        <color rgb="FF000000"/>
        <rFont val="Arial"/>
        <family val="2"/>
      </rPr>
      <t>(c)(d)</t>
    </r>
  </si>
  <si>
    <r>
      <t xml:space="preserve">Minimum charge (15 or 20 mm) </t>
    </r>
    <r>
      <rPr>
        <vertAlign val="superscript"/>
        <sz val="8"/>
        <color rgb="FF000000"/>
        <rFont val="Arial"/>
        <family val="2"/>
      </rPr>
      <t>(e)</t>
    </r>
  </si>
  <si>
    <r>
      <t xml:space="preserve">Consumption charges (c/kL) </t>
    </r>
    <r>
      <rPr>
        <vertAlign val="superscript"/>
        <sz val="8"/>
        <color rgb="FF000000"/>
        <rFont val="Arial"/>
        <family val="2"/>
      </rPr>
      <t>(f)</t>
    </r>
  </si>
  <si>
    <r>
      <t xml:space="preserve">Wastewater </t>
    </r>
    <r>
      <rPr>
        <vertAlign val="superscript"/>
        <sz val="8"/>
        <color rgb="FF000000"/>
        <rFont val="Arial"/>
        <family val="2"/>
      </rPr>
      <t>(g)</t>
    </r>
  </si>
  <si>
    <t>First fixture ($)</t>
  </si>
  <si>
    <t>Volumetric charge (c/kL)</t>
  </si>
  <si>
    <t>(d)     Drainage is not charged outside the metropolitan region.</t>
  </si>
  <si>
    <t>(e)     The charge varies depending upon the size of the meter.</t>
  </si>
  <si>
    <t>(g)     Non‑residential wastewater charges are uniform across the State.</t>
  </si>
  <si>
    <t>Table 8.10</t>
  </si>
  <si>
    <t xml:space="preserve">% increase </t>
  </si>
  <si>
    <t>2 sections</t>
  </si>
  <si>
    <t>Day Rider</t>
  </si>
  <si>
    <t>Family Rider</t>
  </si>
  <si>
    <t>2019-20</t>
  </si>
  <si>
    <t>2020-21</t>
  </si>
  <si>
    <t>Residential Tariff Subsidy</t>
  </si>
  <si>
    <t>Racing and Wagering Western Australia</t>
  </si>
  <si>
    <t>Table 8.6</t>
  </si>
  <si>
    <t xml:space="preserve">East Perth Power Station </t>
  </si>
  <si>
    <t xml:space="preserve">Regional Development Assistance Program  </t>
  </si>
  <si>
    <t>Subi East Precinct</t>
  </si>
  <si>
    <t>(c)   A positive total for the net impact on the general government sector means that the sector receives more revenue from public corporations than it pays out in subsidies, and vice versa for a negative total.</t>
  </si>
  <si>
    <t>Chart data</t>
  </si>
  <si>
    <t>2015-16</t>
  </si>
  <si>
    <t>2016-17</t>
  </si>
  <si>
    <t>2017-18</t>
  </si>
  <si>
    <t>2018-19</t>
  </si>
  <si>
    <t>Note: The Western Australian Land Information Authority (Landgate) is eligible to pay dividends to Government. However, as this agency is not in the public corporations sector, it is not included in this table.</t>
  </si>
  <si>
    <r>
      <t xml:space="preserve">DWER </t>
    </r>
    <r>
      <rPr>
        <vertAlign val="superscript"/>
        <sz val="8"/>
        <color rgb="FF000000"/>
        <rFont val="Arial"/>
        <family val="2"/>
      </rPr>
      <t>(h)</t>
    </r>
  </si>
  <si>
    <t>Transwa</t>
  </si>
  <si>
    <t>(b)     Country residential wastewater charges are subject to minimum and maximum charges.</t>
  </si>
  <si>
    <t>2026-27</t>
  </si>
  <si>
    <t>$ change</t>
  </si>
  <si>
    <t>Bentley Residential Redevelopment</t>
  </si>
  <si>
    <t>Collie Industrial Land</t>
  </si>
  <si>
    <t>Bunbury Waterfront</t>
  </si>
  <si>
    <r>
      <t xml:space="preserve">EXPENSES FROM THE GENERAL GOVERNMENT SECTOR TO PUBLIC CORPORATIONS </t>
    </r>
    <r>
      <rPr>
        <b/>
        <vertAlign val="superscript"/>
        <sz val="10"/>
        <color rgb="FF000000"/>
        <rFont val="Arial"/>
        <family val="2"/>
      </rPr>
      <t>(a)</t>
    </r>
  </si>
  <si>
    <t>Transfer of Essential Services</t>
  </si>
  <si>
    <t>Household Expenditure ($)</t>
  </si>
  <si>
    <r>
      <t xml:space="preserve">REPRESENTATIVE HOUSEHOLD EXPENDITURE INCREASES </t>
    </r>
    <r>
      <rPr>
        <b/>
        <vertAlign val="superscript"/>
        <sz val="10"/>
        <color theme="1"/>
        <rFont val="Arial"/>
        <family val="2"/>
      </rPr>
      <t>(a)</t>
    </r>
  </si>
  <si>
    <t>2027-28</t>
  </si>
  <si>
    <t>First $20,000 Gross Rental Value (GRV)</t>
  </si>
  <si>
    <t>Over $20,000 GRV</t>
  </si>
  <si>
    <r>
      <t xml:space="preserve">Standard Cash Fare </t>
    </r>
    <r>
      <rPr>
        <b/>
        <vertAlign val="superscript"/>
        <sz val="8"/>
        <color rgb="FF000000"/>
        <rFont val="Arial"/>
        <family val="2"/>
      </rPr>
      <t>(b)</t>
    </r>
  </si>
  <si>
    <r>
      <t xml:space="preserve">% increase </t>
    </r>
    <r>
      <rPr>
        <vertAlign val="superscript"/>
        <sz val="8"/>
        <color rgb="FF000000"/>
        <rFont val="Arial"/>
        <family val="2"/>
      </rPr>
      <t>(a)</t>
    </r>
  </si>
  <si>
    <t>Air Conditioning Allowance (North of 26th Parallel)</t>
  </si>
  <si>
    <t>Customer Engagement Platform</t>
  </si>
  <si>
    <t>Energy Ahead (formerly Household Energy Efficiency Scheme)</t>
  </si>
  <si>
    <t>Strategic Water Infrastructure Program (Infill Sewerage)</t>
  </si>
  <si>
    <t>Non-residential Tariff Subsidy</t>
  </si>
  <si>
    <t>Residential and Non-residential Tariff Subsidy</t>
  </si>
  <si>
    <t>Pilbara Hydrogen Hubs (Lumsden Point) - Commonwealth Grant</t>
  </si>
  <si>
    <t>Australian Marine Complex</t>
  </si>
  <si>
    <t>Council of Australian Governments' Waste Export Ban</t>
  </si>
  <si>
    <t>East Keralup Economic Activation</t>
  </si>
  <si>
    <t>Neerabup Automation and Robotics Park</t>
  </si>
  <si>
    <t>Nyamba Buru Yawuru Health and Wellbeing Campus</t>
  </si>
  <si>
    <t>Nyamba Buru Yawuru Large Format Retail</t>
  </si>
  <si>
    <t xml:space="preserve">Regional Residential Land Developments </t>
  </si>
  <si>
    <t>General</t>
  </si>
  <si>
    <t>Cost of Living</t>
  </si>
  <si>
    <t>Fare Free Sundays</t>
  </si>
  <si>
    <t>Ride to School Free</t>
  </si>
  <si>
    <t>Housing Maintenance</t>
  </si>
  <si>
    <t>Remote Communities</t>
  </si>
  <si>
    <t>Social Housing Energy Performance Initiative Co-investment</t>
  </si>
  <si>
    <t xml:space="preserve">Social Housing Operations </t>
  </si>
  <si>
    <t>Case Management Support for Customers in Hardship</t>
  </si>
  <si>
    <r>
      <rPr>
        <sz val="8"/>
        <color rgb="FF000000"/>
        <rFont val="Arial"/>
        <family val="2"/>
      </rPr>
      <t>Concessional Lands</t>
    </r>
    <r>
      <rPr>
        <i/>
        <sz val="8"/>
        <color rgb="FF000000"/>
        <rFont val="Arial"/>
        <family val="2"/>
      </rPr>
      <t xml:space="preserve"> </t>
    </r>
    <r>
      <rPr>
        <vertAlign val="superscript"/>
        <sz val="8"/>
        <color rgb="FF000000"/>
        <rFont val="Arial"/>
        <family val="2"/>
      </rPr>
      <t>(f)</t>
    </r>
  </si>
  <si>
    <r>
      <rPr>
        <sz val="8"/>
        <color rgb="FF000000"/>
        <rFont val="Arial"/>
        <family val="2"/>
      </rPr>
      <t>Country Water Pricing Subsidy</t>
    </r>
    <r>
      <rPr>
        <i/>
        <sz val="8"/>
        <color rgb="FF000000"/>
        <rFont val="Arial"/>
        <family val="2"/>
      </rPr>
      <t xml:space="preserve"> </t>
    </r>
    <r>
      <rPr>
        <vertAlign val="superscript"/>
        <sz val="8"/>
        <color rgb="FF000000"/>
        <rFont val="Arial"/>
        <family val="2"/>
      </rPr>
      <t>(g)</t>
    </r>
  </si>
  <si>
    <t>-</t>
  </si>
  <si>
    <t>(a)	   Some general government sector agencies (e.g., the Western Australian Land Information Authority (Landgate)) are eligible to pay income tax equivalent payments. As these agencies are not in the public non-financial corporation or public financial corporation sectors, they are not reflected in this table.</t>
  </si>
  <si>
    <t>Details of Revenue</t>
  </si>
  <si>
    <t>Vehicle licence charge</t>
  </si>
  <si>
    <t>Driver's licence</t>
  </si>
  <si>
    <t>Total Expenditure</t>
  </si>
  <si>
    <t>PUBLIC CORPORATIONS</t>
  </si>
  <si>
    <r>
      <t>(a)</t>
    </r>
    <r>
      <rPr>
        <sz val="7"/>
        <color theme="1"/>
        <rFont val="Times New Roman"/>
        <family val="1"/>
      </rPr>
      <t>    </t>
    </r>
    <r>
      <rPr>
        <sz val="7"/>
        <color theme="1"/>
        <rFont val="Arial"/>
        <family val="2"/>
      </rPr>
      <t xml:space="preserve">Revenue includes dividends, tax equivalent payments and local government rate equivalents. Expenses include operating subsidies and grants funded from the Consolidated Account and other subsidies funded from other sources such as the Royalties for Regions Fund (capital appropriations to public corporations are not included). </t>
    </r>
  </si>
  <si>
    <t>Local government rates expense</t>
  </si>
  <si>
    <t>Transfer of Essential Services – Remote Communities</t>
  </si>
  <si>
    <t>Transfer of Essential Services – Royalties for Regions</t>
  </si>
  <si>
    <t>Energy Ahead (formerly the Household Energy Efficiency Scheme)</t>
  </si>
  <si>
    <t>Remote Essential Services Program – Remote Communities Fund</t>
  </si>
  <si>
    <t>Remote Essential Services Program – Royalties for Regions</t>
  </si>
  <si>
    <t>Dampier – Burrup Port Infrastructure</t>
  </si>
  <si>
    <t>Brown Street – Housing Diversity Pipeline</t>
  </si>
  <si>
    <t>Kalgoorlie Heavy Industrial Development – Lot 350, Great Eastern Highway</t>
  </si>
  <si>
    <t>Direct Grants – Racing Bets Levy</t>
  </si>
  <si>
    <t>Point of Consumption Tax – Racing Funding</t>
  </si>
  <si>
    <t>Perth City Deal – Bus Stops Accessibility Upgrades</t>
  </si>
  <si>
    <t>Regional School Bus Services – Intensive English Centres and Other Services</t>
  </si>
  <si>
    <r>
      <t xml:space="preserve">Street Lighting (Z) – South West Interconnected System </t>
    </r>
    <r>
      <rPr>
        <vertAlign val="superscript"/>
        <sz val="8"/>
        <rFont val="Arial"/>
        <family val="2"/>
      </rPr>
      <t>(a)</t>
    </r>
  </si>
  <si>
    <r>
      <t>Street Lighting (Z) – Horizon Power service area</t>
    </r>
    <r>
      <rPr>
        <vertAlign val="superscript"/>
        <sz val="8"/>
        <rFont val="Arial"/>
        <family val="2"/>
      </rPr>
      <t xml:space="preserve"> (a)</t>
    </r>
  </si>
  <si>
    <t>0-150 kL</t>
  </si>
  <si>
    <t>151-500 kL</t>
  </si>
  <si>
    <t>Over 500 kL</t>
  </si>
  <si>
    <t>METROPOLITAN RESIDENTIAL TARIFFS</t>
  </si>
  <si>
    <t>METROPOLITAN NON-RESIDENTIAL TARIFFS</t>
  </si>
  <si>
    <t>(f)      Country non‑residential water consumption charges are location-based.</t>
  </si>
  <si>
    <t> -</t>
  </si>
  <si>
    <t xml:space="preserve"> - </t>
  </si>
  <si>
    <t>2025‑26</t>
  </si>
  <si>
    <t>2026‑27</t>
  </si>
  <si>
    <t>2028-29</t>
  </si>
  <si>
    <r>
      <t>(a)</t>
    </r>
    <r>
      <rPr>
        <sz val="7"/>
        <color theme="1"/>
        <rFont val="Times New Roman"/>
        <family val="1"/>
      </rPr>
      <t xml:space="preserve">     </t>
    </r>
    <r>
      <rPr>
        <sz val="7"/>
        <color theme="1"/>
        <rFont val="Arial"/>
        <family val="2"/>
      </rPr>
      <t>Annual ratio may be adjusted based on the need to maintain appropriate capital adequacy and any other factors or circumstances considered by the Board of the Insurance Commission of Western Australia.</t>
    </r>
  </si>
  <si>
    <r>
      <t xml:space="preserve">Insurance Commission of Western Australia </t>
    </r>
    <r>
      <rPr>
        <vertAlign val="superscript"/>
        <sz val="8"/>
        <color rgb="FF000000"/>
        <rFont val="Arial"/>
        <family val="2"/>
      </rPr>
      <t>(a)</t>
    </r>
  </si>
  <si>
    <t>2024‑25</t>
  </si>
  <si>
    <t>2027‑28</t>
  </si>
  <si>
    <t>2028‑29</t>
  </si>
  <si>
    <t>2025-26 to 2028-29</t>
  </si>
  <si>
    <r>
      <t xml:space="preserve">Distributed Energy Buyback Scheme </t>
    </r>
    <r>
      <rPr>
        <vertAlign val="superscript"/>
        <sz val="8"/>
        <color rgb="FF000000"/>
        <rFont val="Arial"/>
        <family val="2"/>
      </rPr>
      <t>(a)</t>
    </r>
  </si>
  <si>
    <t xml:space="preserve">Non Co-optimised Essential System Services Recovery </t>
  </si>
  <si>
    <t>Over-the-Counter and Paper‑Bill Fee Recovery</t>
  </si>
  <si>
    <r>
      <t>Renewable Energy Buyback Scheme</t>
    </r>
    <r>
      <rPr>
        <vertAlign val="superscript"/>
        <sz val="8"/>
        <color rgb="FF000000"/>
        <rFont val="Arial"/>
        <family val="2"/>
      </rPr>
      <t xml:space="preserve"> (b)</t>
    </r>
  </si>
  <si>
    <t xml:space="preserve">Note: Columns may not add due to rounding. </t>
  </si>
  <si>
    <r>
      <t>(b)</t>
    </r>
    <r>
      <rPr>
        <sz val="7"/>
        <color rgb="FF000000"/>
        <rFont val="Times New Roman"/>
        <family val="1"/>
      </rPr>
      <t xml:space="preserve">     </t>
    </r>
    <r>
      <rPr>
        <sz val="7"/>
        <color rgb="FF000000"/>
        <rFont val="Arial"/>
        <family val="2"/>
      </rPr>
      <t>The subsidy in 2024‑25 is due to the value of electricity from rooftop solar exported into the network being 4.4 cents per kilowatt hour below the Renewable Energy Buyback Scheme rate. Over 2025‑26 to 2027-28, the value of exported electricity is anticipated to be higher as noted above, reducing the need for a subsidy. In 2028‑29, the value of exported electricity is forecast to drop below the buyback rate, resulting in the subsidy.</t>
    </r>
  </si>
  <si>
    <t>2025-26
to 2028-29</t>
  </si>
  <si>
    <t>Cost of Living Support - Commonwealth Energy Bill Relief</t>
  </si>
  <si>
    <t>Cost of Living Support - State Government Household and Small Business Electricity Credits</t>
  </si>
  <si>
    <t>Leonora Power Project</t>
  </si>
  <si>
    <t>Pilbara Green Link</t>
  </si>
  <si>
    <t>Residential Battery Scheme</t>
  </si>
  <si>
    <t>Tariff Migration – Movement to L2 and A2 Tariff</t>
  </si>
  <si>
    <t>Pilbara Energy Transition Plan</t>
  </si>
  <si>
    <r>
      <t xml:space="preserve">DTF </t>
    </r>
    <r>
      <rPr>
        <vertAlign val="superscript"/>
        <sz val="8"/>
        <color rgb="FF000000"/>
        <rFont val="Arial"/>
        <family val="2"/>
      </rPr>
      <t>(b)</t>
    </r>
  </si>
  <si>
    <r>
      <t xml:space="preserve">- </t>
    </r>
    <r>
      <rPr>
        <vertAlign val="superscript"/>
        <sz val="8"/>
        <color rgb="FF000000"/>
        <rFont val="Arial"/>
        <family val="2"/>
      </rPr>
      <t>(c)</t>
    </r>
  </si>
  <si>
    <r>
      <t xml:space="preserve">DEED </t>
    </r>
    <r>
      <rPr>
        <vertAlign val="superscript"/>
        <sz val="8"/>
        <color rgb="FF000000"/>
        <rFont val="Arial"/>
        <family val="2"/>
      </rPr>
      <t>(d)</t>
    </r>
  </si>
  <si>
    <r>
      <t>Communities </t>
    </r>
    <r>
      <rPr>
        <vertAlign val="superscript"/>
        <sz val="8"/>
        <color rgb="FF000000"/>
        <rFont val="Arial"/>
        <family val="2"/>
      </rPr>
      <t>(e)</t>
    </r>
  </si>
  <si>
    <t>Cost of Living Support – Commonwealth Energy Bill Relief</t>
  </si>
  <si>
    <t>Cost of Living Support – State Government Household and Small Business Electricity Credits</t>
  </si>
  <si>
    <t>Feasibility Studies for Replacement Generation Assets</t>
  </si>
  <si>
    <t>Lithium Industry Support Program</t>
  </si>
  <si>
    <t>Non Co-optimised Essential System Services Recovery</t>
  </si>
  <si>
    <t>Renewable Energy Buyback Scheme</t>
  </si>
  <si>
    <t>Warradarge Wind Farm 2</t>
  </si>
  <si>
    <t>Coolangatta Industrial Estate</t>
  </si>
  <si>
    <t>Great Southern Region Water Carting</t>
  </si>
  <si>
    <t>Oakagee Strategic Industrial Area Water Supply Phase 2</t>
  </si>
  <si>
    <t>Perth Seawater Desalination Plant 1 and 2 Pre-treatment Facility</t>
  </si>
  <si>
    <t>Water Deficiency Declaration</t>
  </si>
  <si>
    <r>
      <t xml:space="preserve">DTMI </t>
    </r>
    <r>
      <rPr>
        <vertAlign val="superscript"/>
        <sz val="8"/>
        <color rgb="FF000000"/>
        <rFont val="Arial"/>
        <family val="2"/>
      </rPr>
      <t>(i)</t>
    </r>
  </si>
  <si>
    <t>Westport Feasibility Study – Kwinana Bulk Jetty Relocation</t>
  </si>
  <si>
    <t xml:space="preserve">Anzac Drive West </t>
  </si>
  <si>
    <t>Australian Marine Complex – Rate of Return Stages 1 and 2</t>
  </si>
  <si>
    <t>Housing Pipeline Diversity</t>
  </si>
  <si>
    <t>Industrial Land Development Fund</t>
  </si>
  <si>
    <t>Kwinana Land – Holding Costs</t>
  </si>
  <si>
    <t xml:space="preserve">Land Agency Reform – Holding Costs </t>
  </si>
  <si>
    <t>Residential Land Development for Social and Affordable Housing – Holding Costs</t>
  </si>
  <si>
    <t>Stakehill - Peel Business Park</t>
  </si>
  <si>
    <t>Technology Precinct – Australian Marine Complex &amp; Bentley</t>
  </si>
  <si>
    <t>Housing Australia Future Fund</t>
  </si>
  <si>
    <t>Housing Support Package</t>
  </si>
  <si>
    <t>Royalties for Regions – Various Projects</t>
  </si>
  <si>
    <t xml:space="preserve">Yerriminup Agribusiness Precinct Activation </t>
  </si>
  <si>
    <r>
      <t xml:space="preserve">DPIRD </t>
    </r>
    <r>
      <rPr>
        <vertAlign val="superscript"/>
        <sz val="8"/>
        <color theme="1"/>
        <rFont val="Arial"/>
        <family val="2"/>
      </rPr>
      <t>(m)</t>
    </r>
  </si>
  <si>
    <r>
      <t xml:space="preserve">DTF </t>
    </r>
    <r>
      <rPr>
        <vertAlign val="superscript"/>
        <sz val="8"/>
        <color rgb="FF000000"/>
        <rFont val="Arial"/>
        <family val="2"/>
      </rPr>
      <t>(b)</t>
    </r>
    <r>
      <rPr>
        <sz val="8"/>
        <color rgb="FF000000"/>
        <rFont val="Arial"/>
        <family val="2"/>
      </rPr>
      <t xml:space="preserve">/DHW </t>
    </r>
    <r>
      <rPr>
        <vertAlign val="superscript"/>
        <sz val="8"/>
        <color rgb="FF000000"/>
        <rFont val="Arial"/>
        <family val="2"/>
      </rPr>
      <t>(k)</t>
    </r>
  </si>
  <si>
    <r>
      <t xml:space="preserve">GWC </t>
    </r>
    <r>
      <rPr>
        <vertAlign val="superscript"/>
        <sz val="8"/>
        <color rgb="FF000000"/>
        <rFont val="Arial"/>
        <family val="2"/>
      </rPr>
      <t>(n)</t>
    </r>
  </si>
  <si>
    <t>State Battery Safety Program</t>
  </si>
  <si>
    <t>Ecological Thinning Program</t>
  </si>
  <si>
    <r>
      <t>Public Transport Authority</t>
    </r>
    <r>
      <rPr>
        <b/>
        <vertAlign val="superscript"/>
        <sz val="8"/>
        <color rgb="FF000000"/>
        <rFont val="Arial"/>
        <family val="2"/>
      </rPr>
      <t xml:space="preserve"> (o)</t>
    </r>
  </si>
  <si>
    <t>Transperth</t>
  </si>
  <si>
    <t>Concessions</t>
  </si>
  <si>
    <t>Summer of Free Public Transport</t>
  </si>
  <si>
    <t>Freight Network – General</t>
  </si>
  <si>
    <r>
      <t xml:space="preserve">DTWD </t>
    </r>
    <r>
      <rPr>
        <vertAlign val="superscript"/>
        <sz val="8"/>
        <color rgb="FF000000"/>
        <rFont val="Arial"/>
        <family val="2"/>
      </rPr>
      <t>(p)</t>
    </r>
  </si>
  <si>
    <r>
      <t>DTMI </t>
    </r>
    <r>
      <rPr>
        <vertAlign val="superscript"/>
        <sz val="8"/>
        <color rgb="FF000000"/>
        <rFont val="Arial"/>
        <family val="2"/>
      </rPr>
      <t>(i)</t>
    </r>
  </si>
  <si>
    <r>
      <t xml:space="preserve">DPC </t>
    </r>
    <r>
      <rPr>
        <vertAlign val="superscript"/>
        <sz val="8"/>
        <color rgb="FF000000"/>
        <rFont val="Arial"/>
        <family val="2"/>
      </rPr>
      <t>(q)</t>
    </r>
  </si>
  <si>
    <r>
      <t>Education </t>
    </r>
    <r>
      <rPr>
        <vertAlign val="superscript"/>
        <sz val="8"/>
        <color rgb="FF000000"/>
        <rFont val="Arial"/>
        <family val="2"/>
      </rPr>
      <t>(r)</t>
    </r>
  </si>
  <si>
    <t>Chamber of Commerce and Industry - Apprenticeship Support Australia Grant</t>
  </si>
  <si>
    <t>Mid-Tier Transport Planning</t>
  </si>
  <si>
    <t>Perth Zoo Free Public Transport</t>
  </si>
  <si>
    <t>Royalties for Regions – District Allowance Payments </t>
  </si>
  <si>
    <t>Transperth Free Transit Zone – Recurrent Grant</t>
  </si>
  <si>
    <t>Department of Housing and Works</t>
  </si>
  <si>
    <t>Affordable Housing Market-Led Project</t>
  </si>
  <si>
    <t>Community Housing Capability Program</t>
  </si>
  <si>
    <t>Government Office Accommodation Lease Shortfall</t>
  </si>
  <si>
    <t>National Rental Affordability Scheme</t>
  </si>
  <si>
    <t xml:space="preserve">North West Aboriginal Housing Fund </t>
  </si>
  <si>
    <t>Public Sector Wage Offer – Agency Impact</t>
  </si>
  <si>
    <t>Social Housing Economic Recovery Package</t>
  </si>
  <si>
    <r>
      <t>(b)</t>
    </r>
    <r>
      <rPr>
        <sz val="7"/>
        <color rgb="FF000000"/>
        <rFont val="Times New Roman"/>
        <family val="1"/>
      </rPr>
      <t xml:space="preserve">     </t>
    </r>
    <r>
      <rPr>
        <sz val="7"/>
        <color rgb="FF000000"/>
        <rFont val="Arial"/>
        <family val="2"/>
      </rPr>
      <t>Department of Treasury and Finance.</t>
    </r>
  </si>
  <si>
    <r>
      <t>(c)</t>
    </r>
    <r>
      <rPr>
        <sz val="7"/>
        <color rgb="FF000000"/>
        <rFont val="Times New Roman"/>
        <family val="1"/>
      </rPr>
      <t xml:space="preserve">     </t>
    </r>
    <r>
      <rPr>
        <sz val="7"/>
        <color rgb="FF000000"/>
        <rFont val="Arial"/>
        <family val="2"/>
      </rPr>
      <t>Amount less than $50,000.</t>
    </r>
  </si>
  <si>
    <r>
      <t>(d)</t>
    </r>
    <r>
      <rPr>
        <sz val="7"/>
        <color rgb="FF000000"/>
        <rFont val="Times New Roman"/>
        <family val="1"/>
      </rPr>
      <t xml:space="preserve">     </t>
    </r>
    <r>
      <rPr>
        <sz val="7"/>
        <color rgb="FF000000"/>
        <rFont val="Arial"/>
        <family val="2"/>
      </rPr>
      <t>Department of Energy and Economic Diversification.</t>
    </r>
  </si>
  <si>
    <r>
      <t>(e)</t>
    </r>
    <r>
      <rPr>
        <sz val="7"/>
        <color rgb="FF000000"/>
        <rFont val="Times New Roman"/>
        <family val="1"/>
      </rPr>
      <t xml:space="preserve">     </t>
    </r>
    <r>
      <rPr>
        <sz val="7"/>
        <color rgb="FF000000"/>
        <rFont val="Arial"/>
        <family val="2"/>
      </rPr>
      <t>Department of Communities.</t>
    </r>
  </si>
  <si>
    <r>
      <t>(f)</t>
    </r>
    <r>
      <rPr>
        <sz val="7"/>
        <color rgb="FF000000"/>
        <rFont val="Times New Roman"/>
        <family val="1"/>
      </rPr>
      <t xml:space="preserve">     </t>
    </r>
    <r>
      <rPr>
        <sz val="7"/>
        <color rgb="FF000000"/>
        <rFont val="Arial"/>
        <family val="2"/>
      </rPr>
      <t>Includes concessions provided for non-rated and exempt properties.</t>
    </r>
  </si>
  <si>
    <r>
      <t>(g)</t>
    </r>
    <r>
      <rPr>
        <sz val="7"/>
        <color rgb="FF000000"/>
        <rFont val="Times New Roman"/>
        <family val="1"/>
      </rPr>
      <t xml:space="preserve">     </t>
    </r>
    <r>
      <rPr>
        <sz val="7"/>
        <color rgb="FF000000"/>
        <rFont val="Arial"/>
        <family val="2"/>
      </rPr>
      <t>Subsidy allocations are indicative and may be updated as part of a future Budget process.</t>
    </r>
  </si>
  <si>
    <r>
      <t>(h)</t>
    </r>
    <r>
      <rPr>
        <sz val="7"/>
        <color rgb="FF000000"/>
        <rFont val="Times New Roman"/>
        <family val="1"/>
      </rPr>
      <t xml:space="preserve">     </t>
    </r>
    <r>
      <rPr>
        <sz val="7"/>
        <color rgb="FF000000"/>
        <rFont val="Arial"/>
        <family val="2"/>
      </rPr>
      <t>Department of Water and Environmental Regulation.</t>
    </r>
  </si>
  <si>
    <r>
      <t>(j)</t>
    </r>
    <r>
      <rPr>
        <sz val="7"/>
        <color rgb="FF000000"/>
        <rFont val="Times New Roman"/>
        <family val="1"/>
      </rPr>
      <t xml:space="preserve">      </t>
    </r>
    <r>
      <rPr>
        <sz val="7"/>
        <color rgb="FF000000"/>
        <rFont val="Arial"/>
        <family val="2"/>
      </rPr>
      <t>Aggregated subsidies funded by DEED, including commercially sensitive costs.</t>
    </r>
  </si>
  <si>
    <r>
      <t>(o)</t>
    </r>
    <r>
      <rPr>
        <sz val="7"/>
        <color rgb="FF000000"/>
        <rFont val="Times New Roman"/>
        <family val="1"/>
      </rPr>
      <t xml:space="preserve">     </t>
    </r>
    <r>
      <rPr>
        <sz val="7"/>
        <color rgb="FF000000"/>
        <rFont val="Arial"/>
        <family val="2"/>
      </rPr>
      <t xml:space="preserve">Includes service appropriations authorised under the </t>
    </r>
    <r>
      <rPr>
        <i/>
        <sz val="7"/>
        <color rgb="FF000000"/>
        <rFont val="Arial"/>
        <family val="2"/>
      </rPr>
      <t>Salaries and Allowances Act</t>
    </r>
    <r>
      <rPr>
        <sz val="7"/>
        <color rgb="FF000000"/>
        <rFont val="Arial"/>
        <family val="2"/>
      </rPr>
      <t> </t>
    </r>
    <r>
      <rPr>
        <i/>
        <sz val="7"/>
        <color rgb="FF000000"/>
        <rFont val="Arial"/>
        <family val="2"/>
      </rPr>
      <t>1975</t>
    </r>
    <r>
      <rPr>
        <sz val="7"/>
        <color rgb="FF000000"/>
        <rFont val="Arial"/>
        <family val="2"/>
      </rPr>
      <t>.</t>
    </r>
  </si>
  <si>
    <r>
      <t>(q)</t>
    </r>
    <r>
      <rPr>
        <sz val="7"/>
        <color rgb="FF000000"/>
        <rFont val="Times New Roman"/>
        <family val="1"/>
      </rPr>
      <t xml:space="preserve">     </t>
    </r>
    <r>
      <rPr>
        <sz val="7"/>
        <color rgb="FF000000"/>
        <rFont val="Arial"/>
        <family val="2"/>
      </rPr>
      <t>Department of the Premier and Cabinet.</t>
    </r>
  </si>
  <si>
    <r>
      <t>(r)</t>
    </r>
    <r>
      <rPr>
        <sz val="7"/>
        <color rgb="FF000000"/>
        <rFont val="Times New Roman"/>
        <family val="1"/>
      </rPr>
      <t xml:space="preserve">     </t>
    </r>
    <r>
      <rPr>
        <sz val="7"/>
        <color rgb="FF000000"/>
        <rFont val="Arial"/>
        <family val="2"/>
      </rPr>
      <t>Department of Education.</t>
    </r>
  </si>
  <si>
    <r>
      <t xml:space="preserve">Electricity </t>
    </r>
    <r>
      <rPr>
        <vertAlign val="superscript"/>
        <sz val="8"/>
        <rFont val="Arial"/>
        <family val="2"/>
      </rPr>
      <t>(a)</t>
    </r>
  </si>
  <si>
    <t>Utility Charges</t>
  </si>
  <si>
    <r>
      <t xml:space="preserve">Water, wastewater and drainage </t>
    </r>
    <r>
      <rPr>
        <vertAlign val="superscript"/>
        <sz val="8"/>
        <rFont val="Arial"/>
        <family val="2"/>
      </rPr>
      <t xml:space="preserve">(b)(c) </t>
    </r>
  </si>
  <si>
    <r>
      <t xml:space="preserve">Public Transport </t>
    </r>
    <r>
      <rPr>
        <b/>
        <vertAlign val="superscript"/>
        <sz val="8"/>
        <rFont val="Arial"/>
        <family val="2"/>
      </rPr>
      <t>(d)</t>
    </r>
  </si>
  <si>
    <r>
      <t xml:space="preserve">Student fares </t>
    </r>
    <r>
      <rPr>
        <vertAlign val="superscript"/>
        <sz val="8"/>
        <rFont val="Arial"/>
        <family val="2"/>
      </rPr>
      <t>(e)</t>
    </r>
  </si>
  <si>
    <r>
      <t xml:space="preserve">Standard fares </t>
    </r>
    <r>
      <rPr>
        <vertAlign val="superscript"/>
        <sz val="8"/>
        <rFont val="Arial"/>
        <family val="2"/>
      </rPr>
      <t>(f)</t>
    </r>
  </si>
  <si>
    <r>
      <t xml:space="preserve">Motor Vehicles </t>
    </r>
    <r>
      <rPr>
        <b/>
        <vertAlign val="superscript"/>
        <sz val="8"/>
        <color rgb="FF000000"/>
        <rFont val="Arial"/>
        <family val="2"/>
      </rPr>
      <t>(g)</t>
    </r>
  </si>
  <si>
    <r>
      <t xml:space="preserve">Emergency Services Levy </t>
    </r>
    <r>
      <rPr>
        <b/>
        <vertAlign val="superscript"/>
        <sz val="8"/>
        <rFont val="Arial"/>
        <family val="2"/>
      </rPr>
      <t xml:space="preserve">(h) </t>
    </r>
  </si>
  <si>
    <r>
      <t xml:space="preserve">Stamp Duty </t>
    </r>
    <r>
      <rPr>
        <b/>
        <vertAlign val="superscript"/>
        <sz val="8"/>
        <rFont val="Arial"/>
        <family val="2"/>
      </rPr>
      <t>(l)</t>
    </r>
  </si>
  <si>
    <t>Stamp duty on general insurance</t>
  </si>
  <si>
    <t>(a)    Consumes 4,714 kWh of electricity per annum, based on the 2024‑25 average consumption level for a household.</t>
  </si>
  <si>
    <r>
      <t>(c)</t>
    </r>
    <r>
      <rPr>
        <sz val="7"/>
        <color theme="1"/>
        <rFont val="Times New Roman"/>
        <family val="1"/>
      </rPr>
      <t xml:space="preserve">     </t>
    </r>
    <r>
      <rPr>
        <sz val="7"/>
        <color theme="1"/>
        <rFont val="Arial"/>
        <family val="2"/>
      </rPr>
      <t>Owns and occupies a property that has an average gross rental value for the calculation of wastewater and drainage.</t>
    </r>
  </si>
  <si>
    <r>
      <t>(d)</t>
    </r>
    <r>
      <rPr>
        <sz val="7"/>
        <color rgb="FF000000"/>
        <rFont val="Times New Roman"/>
        <family val="1"/>
      </rPr>
      <t xml:space="preserve">     </t>
    </r>
    <r>
      <rPr>
        <sz val="7"/>
        <color rgb="FF000000"/>
        <rFont val="Arial"/>
        <family val="2"/>
      </rPr>
      <t>Transperth fares are assumed to be purchased using the lowest cost means available (i.e. SmartRider Autoload) and increases are rounded to the nearest 10 cents.</t>
    </r>
  </si>
  <si>
    <r>
      <t>(e)</t>
    </r>
    <r>
      <rPr>
        <sz val="7"/>
        <color rgb="FF000000"/>
        <rFont val="Times New Roman"/>
        <family val="1"/>
      </rPr>
      <t xml:space="preserve">     </t>
    </r>
    <r>
      <rPr>
        <sz val="7"/>
        <color rgb="FF000000"/>
        <rFont val="Arial"/>
        <family val="2"/>
      </rPr>
      <t>Purchases 10 Transperth student fares in 40 weeks of the year (reflecting that travel on student fares occurs only during the school term). Public transport for students with eligible concessions is free until the end of the 2026 school year.</t>
    </r>
  </si>
  <si>
    <r>
      <t>(g)</t>
    </r>
    <r>
      <rPr>
        <sz val="7"/>
        <color rgb="FF000000"/>
        <rFont val="Times New Roman"/>
        <family val="1"/>
      </rPr>
      <t xml:space="preserve">     </t>
    </r>
    <r>
      <rPr>
        <sz val="7"/>
        <color rgb="FF000000"/>
        <rFont val="Arial"/>
        <family val="2"/>
      </rPr>
      <t>Based on a household with two drivers and owning one car (a sedan with tare weight of 1,600 kg – relevant for the purpose of determining the appropriate level of vehicle licence charge).</t>
    </r>
  </si>
  <si>
    <r>
      <t>(a)</t>
    </r>
    <r>
      <rPr>
        <sz val="7"/>
        <color theme="1"/>
        <rFont val="Times New Roman"/>
        <family val="1"/>
      </rPr>
      <t>    Representative household tariffs, fees and charges as published in annual Budget Papers (excludes the impact of electricity credits in 2020-21, and 2022-23 to 2024-25).</t>
    </r>
  </si>
  <si>
    <t>2025-26 BUDGET ELECTRICITY TARIFF PRICE PATHS</t>
  </si>
  <si>
    <t>(a)     Country residential water consumption charges are no more than metropolitan charges for the first 300 kilolitres (kL).</t>
  </si>
  <si>
    <t xml:space="preserve">(c)     2.5% increase is based on effective absolute revenue impact, not rate directly. </t>
  </si>
  <si>
    <t>WATER CORPORATION'S 2025-26 TARIFF CHANGES</t>
  </si>
  <si>
    <t>Discontinued</t>
  </si>
  <si>
    <r>
      <t xml:space="preserve">2025-26 </t>
    </r>
    <r>
      <rPr>
        <vertAlign val="superscript"/>
        <sz val="8"/>
        <color rgb="FF000000"/>
        <rFont val="Arial"/>
        <family val="2"/>
      </rPr>
      <t>(b)</t>
    </r>
  </si>
  <si>
    <r>
      <t>1 zone</t>
    </r>
    <r>
      <rPr>
        <b/>
        <sz val="8"/>
        <color rgb="FF000000"/>
        <rFont val="Arial"/>
        <family val="2"/>
      </rPr>
      <t xml:space="preserve"> </t>
    </r>
    <r>
      <rPr>
        <b/>
        <vertAlign val="superscript"/>
        <sz val="8"/>
        <color rgb="FF000000"/>
        <rFont val="Arial"/>
        <family val="2"/>
      </rPr>
      <t>(b)</t>
    </r>
  </si>
  <si>
    <r>
      <t xml:space="preserve">2 – 9 zones </t>
    </r>
    <r>
      <rPr>
        <b/>
        <vertAlign val="superscript"/>
        <sz val="8"/>
        <color rgb="FF000000"/>
        <rFont val="Arial"/>
        <family val="2"/>
      </rPr>
      <t>(b)</t>
    </r>
  </si>
  <si>
    <r>
      <t>Student</t>
    </r>
    <r>
      <rPr>
        <vertAlign val="superscript"/>
        <sz val="8"/>
        <color rgb="FF000000"/>
        <rFont val="Arial"/>
        <family val="2"/>
      </rPr>
      <t xml:space="preserve"> (d)</t>
    </r>
  </si>
  <si>
    <t>(b)     From 1 January 2026, a maximum one zone fare cap will be introduced for all travel on the Transperth network.</t>
  </si>
  <si>
    <t>(c)     Concession fares are 47% of the full standard fare subject to rounding.</t>
  </si>
  <si>
    <t>(d)     The Ride to School Free Program is available Monday to Friday for the duration of the school year for students who correctly tag on and off using their Student SmartRider card. Outside of these times, normal concession fares apply.</t>
  </si>
  <si>
    <t>TRANSPERTH FARES 2025-26</t>
  </si>
  <si>
    <t>(a)     Fare increases are rounded to 10 cent increments and are based on the 2024-25 fare calculated before rounding.</t>
  </si>
  <si>
    <t>(a)	   The subsidy in 2024-25 is due to the value of electricity from rooftop solar exported into the network being 5 cents per kilowatt hour below the Distributed Energy Buyback Scheme rate during the off peak periods. Over 2025-26 to 2027-28, the value of exported electricity is anticipated to be higher as new battery storage assets enter the network, increasing mid day prices. In 2028-29, the value of exported electricity is forecast to drop below the buyback rate due to higher rooftop solar export with no additional large scale battery storage assumed to enter the network in 2028-29.</t>
  </si>
  <si>
    <r>
      <t>(b)</t>
    </r>
    <r>
      <rPr>
        <sz val="7"/>
        <color rgb="FF000000"/>
        <rFont val="Times New Roman"/>
        <family val="1"/>
      </rPr>
      <t xml:space="preserve">     </t>
    </r>
    <r>
      <rPr>
        <sz val="7"/>
        <color rgb="FF000000"/>
        <rFont val="Arial"/>
        <family val="2"/>
      </rPr>
      <t>Consumes 220 kL of water per annum, based on the 2024-25 average consumption level for a household.</t>
    </r>
  </si>
  <si>
    <r>
      <t>(f)</t>
    </r>
    <r>
      <rPr>
        <sz val="7"/>
        <color rgb="FF000000"/>
        <rFont val="Times New Roman"/>
        <family val="1"/>
      </rPr>
      <t xml:space="preserve">      </t>
    </r>
    <r>
      <rPr>
        <sz val="7"/>
        <color rgb="FF000000"/>
        <rFont val="Arial"/>
        <family val="2"/>
      </rPr>
      <t>Purchases six standard Transperth fares 48 weeks per annum. Reflects travel to attend work three days per week and accounts for annual leave provisions. Based on the purchase of two zone fares for 2024-25 and for the period July 2025 to December 2025 and the purchase of the new suburban flat fare (being a one-zone equivalent fare) from January 2026.</t>
    </r>
  </si>
  <si>
    <r>
      <t>(h)</t>
    </r>
    <r>
      <rPr>
        <sz val="7"/>
        <color rgb="FF000000"/>
        <rFont val="Times New Roman"/>
        <family val="1"/>
      </rPr>
      <t xml:space="preserve">     </t>
    </r>
    <r>
      <rPr>
        <sz val="7"/>
        <color rgb="FF000000"/>
        <rFont val="Arial"/>
        <family val="2"/>
      </rPr>
      <t>Owns and occupies a property that has an average gross rental value for the calculation of the Emergency Services Levy charges. Following Landgate’s advice on property numbers and gross rental values, the 2024-25 ESL charge was declared by the Minister for Emergency Services at $321.93 compared to the published 2024-25 Budget level of $324.00.</t>
    </r>
  </si>
  <si>
    <r>
      <t>(i)</t>
    </r>
    <r>
      <rPr>
        <sz val="7"/>
        <rFont val="Times New Roman"/>
        <family val="1"/>
      </rPr>
      <t xml:space="preserve">      </t>
    </r>
    <r>
      <rPr>
        <sz val="7"/>
        <rFont val="Arial"/>
        <family val="2"/>
      </rPr>
      <t>The household model isolates the impact of changes in stamp duty rates on insurance premiums (rather than the impact of changes in underlying premiums). An increase in this component of the model will only occur if the rate of stamp duty is changed. Each year, latest available data from Insurance Statistics Australia on average general and MII insurance premiums is used to calculate stamp duty. Average insurance premiums as at December 2024 have been used to estimate stamp duty in both 2024-25 and 2025-26.</t>
    </r>
  </si>
  <si>
    <r>
      <t xml:space="preserve">DPLH </t>
    </r>
    <r>
      <rPr>
        <vertAlign val="superscript"/>
        <sz val="8"/>
        <color rgb="FF000000"/>
        <rFont val="Arial"/>
        <family val="2"/>
      </rPr>
      <t>(l)</t>
    </r>
  </si>
  <si>
    <r>
      <t xml:space="preserve">Regional Water Subsidies </t>
    </r>
    <r>
      <rPr>
        <vertAlign val="superscript"/>
        <sz val="8"/>
        <color rgb="FF000000"/>
        <rFont val="Arial"/>
        <family val="2"/>
      </rPr>
      <t>(j)</t>
    </r>
  </si>
  <si>
    <r>
      <t xml:space="preserve">(a)     Details of operating and other subsidies contained in this appendix may differ to those disclosed in Budget Paper No. 2: </t>
    </r>
    <r>
      <rPr>
        <i/>
        <sz val="7"/>
        <color rgb="FF000000"/>
        <rFont val="Arial"/>
        <family val="2"/>
      </rPr>
      <t>Budget Statements</t>
    </r>
    <r>
      <rPr>
        <sz val="7"/>
        <color rgb="FF000000"/>
        <rFont val="Arial"/>
        <family val="2"/>
      </rPr>
      <t xml:space="preserve">. Details contained in this appendix are accrual in nature, while appropriations detailed in Budget Paper No. 2 are on a cash basis. Funding is from the Consolidated Account and other general government agencies. A further breakdown of some of these operating and other subsidies is contained as part of Appendix 6: </t>
    </r>
    <r>
      <rPr>
        <i/>
        <sz val="7"/>
        <color rgb="FF000000"/>
        <rFont val="Arial"/>
        <family val="2"/>
      </rPr>
      <t>State Government Social Concessions Expenditure Statement</t>
    </r>
    <r>
      <rPr>
        <sz val="7"/>
        <color rgb="FF000000"/>
        <rFont val="Arial"/>
        <family val="2"/>
      </rPr>
      <t>.</t>
    </r>
  </si>
  <si>
    <r>
      <t>(p)</t>
    </r>
    <r>
      <rPr>
        <sz val="7"/>
        <color rgb="FF000000"/>
        <rFont val="Times New Roman"/>
        <family val="1"/>
      </rPr>
      <t xml:space="preserve">     </t>
    </r>
    <r>
      <rPr>
        <sz val="7"/>
        <color rgb="FF000000"/>
        <rFont val="Arial"/>
        <family val="2"/>
      </rPr>
      <t>Department of Training and Workforce Development.</t>
    </r>
  </si>
  <si>
    <r>
      <t>(i)</t>
    </r>
    <r>
      <rPr>
        <sz val="7"/>
        <color rgb="FF000000"/>
        <rFont val="Times New Roman"/>
        <family val="1"/>
      </rPr>
      <t xml:space="preserve">      </t>
    </r>
    <r>
      <rPr>
        <sz val="7"/>
        <color rgb="FF000000"/>
        <rFont val="Arial"/>
        <family val="2"/>
      </rPr>
      <t>Department of Transport and Major Infrastructure.</t>
    </r>
  </si>
  <si>
    <r>
      <t>(k)</t>
    </r>
    <r>
      <rPr>
        <sz val="7"/>
        <color rgb="FF000000"/>
        <rFont val="Times New Roman"/>
        <family val="1"/>
      </rPr>
      <t xml:space="preserve">     </t>
    </r>
    <r>
      <rPr>
        <sz val="7"/>
        <color rgb="FF000000"/>
        <rFont val="Arial"/>
        <family val="2"/>
      </rPr>
      <t>Department of Housing and Works.</t>
    </r>
  </si>
  <si>
    <r>
      <t>(l)</t>
    </r>
    <r>
      <rPr>
        <sz val="7"/>
        <color rgb="FF000000"/>
        <rFont val="Times New Roman"/>
        <family val="1"/>
      </rPr>
      <t xml:space="preserve">      </t>
    </r>
    <r>
      <rPr>
        <sz val="7"/>
        <color rgb="FF000000"/>
        <rFont val="Arial"/>
        <family val="2"/>
      </rPr>
      <t>Department of Planning, Lands, and Heritage.</t>
    </r>
  </si>
  <si>
    <r>
      <t>(m)</t>
    </r>
    <r>
      <rPr>
        <sz val="7"/>
        <color rgb="FF000000"/>
        <rFont val="Times New Roman"/>
        <family val="1"/>
      </rPr>
      <t xml:space="preserve">    </t>
    </r>
    <r>
      <rPr>
        <sz val="7"/>
        <color rgb="FF000000"/>
        <rFont val="Arial"/>
        <family val="2"/>
      </rPr>
      <t>Department of Primary Industries and Regional Development.</t>
    </r>
  </si>
  <si>
    <r>
      <t>(n)</t>
    </r>
    <r>
      <rPr>
        <sz val="7"/>
        <color rgb="FF000000"/>
        <rFont val="Times New Roman"/>
        <family val="1"/>
      </rPr>
      <t xml:space="preserve">     </t>
    </r>
    <r>
      <rPr>
        <sz val="7"/>
        <color rgb="FF000000"/>
        <rFont val="Arial"/>
        <family val="2"/>
      </rPr>
      <t>Gaming and Wagering Commission.</t>
    </r>
  </si>
  <si>
    <t>2007‑08</t>
  </si>
  <si>
    <t>2008‑09</t>
  </si>
  <si>
    <t>2009‑10</t>
  </si>
  <si>
    <t>2010‑11</t>
  </si>
  <si>
    <t>2011‑12</t>
  </si>
  <si>
    <t>2012‑13</t>
  </si>
  <si>
    <t>2013‑14</t>
  </si>
  <si>
    <t>2014‑15</t>
  </si>
  <si>
    <t xml:space="preserve">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</si>
</sst>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quot;$&quot;#,##0.00"/>
    <numFmt numFmtId="8" formatCode="&quot;$&quot;#,##0.00;[Red]\-&quot;$&quot;#,##0.00"/>
    <numFmt numFmtId="43" formatCode="_-* #,##0.00_-;\-* #,##0.00_-;_-* &quot;-&quot;??_-;_-@_-"/>
    <numFmt numFmtId="164" formatCode="#,##0.0"/>
    <numFmt numFmtId="165" formatCode="0.0"/>
    <numFmt numFmtId="166" formatCode="_-* #,##0_-;\-* #,##0_-;_-* &quot;-&quot;??_-;_-@_-"/>
    <numFmt numFmtId="167" formatCode="0.000"/>
    <numFmt numFmtId="168" formatCode="_-* #,##0.0_-;\-* #,##0.0_-;_-* &quot;-&quot;??_-;_-@_-"/>
    <numFmt numFmtId="169" formatCode="_-* #,##0.0_-;\-* #,##0.0_-;_-* &quot;-&quot;?_-;_-@_-"/>
    <numFmt numFmtId="170" formatCode="#,##0.000"/>
    <numFmt numFmtId="171" formatCode="_-* #,##0.00000_-;\-* #,##0.00000_-;_-* &quot;-&quot;??_-;_-@_-"/>
    <numFmt numFmtId="172" formatCode="#,##0_ ;\-#,##0\ "/>
    <numFmt numFmtId="173" formatCode="#,##0.0_ ;\-#,##0.0\ "/>
    <numFmt numFmtId="174" formatCode="#,##0.000_ ;\-#,##0.000\ "/>
    <numFmt numFmtId="175" formatCode="_-* #,##0.000_-;\-* #,##0.000_-;_-* &quot;-&quot;??_-;_-@_-"/>
    <numFmt numFmtId="176" formatCode="#,##0.00;\-\ #,##0.00"/>
    <numFmt numFmtId="177" formatCode="#,##0.0;\-\ #,##0.0"/>
  </numFmts>
  <fonts count="51" x14ac:knownFonts="1">
    <font>
      <sz val="11"/>
      <color theme="1"/>
      <name val="Arial"/>
      <family val="2"/>
    </font>
    <font>
      <sz val="11"/>
      <color theme="1"/>
      <name val="Calibri"/>
      <family val="2"/>
      <scheme val="minor"/>
    </font>
    <font>
      <sz val="10"/>
      <color theme="1"/>
      <name val="Arial"/>
      <family val="2"/>
    </font>
    <font>
      <sz val="10"/>
      <color theme="1"/>
      <name val="Arial"/>
      <family val="2"/>
    </font>
    <font>
      <sz val="7"/>
      <color rgb="FF000000"/>
      <name val="Arial"/>
      <family val="2"/>
    </font>
    <font>
      <sz val="7"/>
      <color theme="1"/>
      <name val="Arial"/>
      <family val="2"/>
    </font>
    <font>
      <sz val="7"/>
      <color theme="1"/>
      <name val="Times New Roman"/>
      <family val="1"/>
    </font>
    <font>
      <sz val="11"/>
      <color rgb="FF000000"/>
      <name val="Times New Roman"/>
      <family val="1"/>
    </font>
    <font>
      <b/>
      <sz val="8"/>
      <color rgb="FF000000"/>
      <name val="Arial"/>
      <family val="2"/>
    </font>
    <font>
      <b/>
      <vertAlign val="superscript"/>
      <sz val="8"/>
      <color rgb="FF000000"/>
      <name val="Arial"/>
      <family val="2"/>
    </font>
    <font>
      <sz val="8"/>
      <color rgb="FF000000"/>
      <name val="Arial"/>
      <family val="2"/>
    </font>
    <font>
      <i/>
      <sz val="8"/>
      <color rgb="FF000000"/>
      <name val="Arial"/>
      <family val="2"/>
    </font>
    <font>
      <sz val="10"/>
      <color theme="1"/>
      <name val="Arial"/>
      <family val="2"/>
    </font>
    <font>
      <vertAlign val="superscrip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b/>
      <sz val="10"/>
      <name val="Arial"/>
      <family val="2"/>
    </font>
    <font>
      <vertAlign val="superscript"/>
      <sz val="8"/>
      <name val="Arial"/>
      <family val="2"/>
    </font>
    <font>
      <i/>
      <vertAlign val="superscript"/>
      <sz val="8"/>
      <color rgb="FF000000"/>
      <name val="Arial"/>
      <family val="2"/>
    </font>
    <font>
      <i/>
      <sz val="10"/>
      <color theme="1"/>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8"/>
      <color indexed="48"/>
      <name val="Tahoma"/>
      <family val="2"/>
    </font>
    <font>
      <sz val="8"/>
      <name val="Tahoma"/>
      <family val="2"/>
    </font>
    <font>
      <b/>
      <sz val="10"/>
      <color indexed="48"/>
      <name val="Tahoma"/>
      <family val="2"/>
    </font>
    <font>
      <sz val="8"/>
      <color rgb="FFFF0000"/>
      <name val="Arial"/>
      <family val="2"/>
    </font>
    <font>
      <sz val="11"/>
      <color theme="1"/>
      <name val="Arial"/>
      <family val="2"/>
    </font>
    <font>
      <i/>
      <sz val="8"/>
      <color rgb="FFFF0000"/>
      <name val="Arial"/>
      <family val="2"/>
    </font>
    <font>
      <b/>
      <i/>
      <sz val="8"/>
      <color rgb="FFFF0000"/>
      <name val="Arial"/>
      <family val="2"/>
    </font>
    <font>
      <b/>
      <sz val="10"/>
      <color theme="1"/>
      <name val="Arial"/>
      <family val="2"/>
    </font>
    <font>
      <b/>
      <sz val="11"/>
      <color theme="1"/>
      <name val="Arial"/>
      <family val="2"/>
    </font>
    <font>
      <b/>
      <vertAlign val="superscript"/>
      <sz val="8"/>
      <name val="Arial"/>
      <family val="2"/>
    </font>
    <font>
      <sz val="10"/>
      <name val="Book Antiqua"/>
      <family val="1"/>
    </font>
    <font>
      <sz val="7"/>
      <name val="Arial"/>
      <family val="2"/>
    </font>
    <font>
      <u/>
      <sz val="11"/>
      <color theme="10"/>
      <name val="Calibri"/>
      <family val="2"/>
      <scheme val="minor"/>
    </font>
    <font>
      <i/>
      <sz val="8"/>
      <name val="Arial"/>
      <family val="2"/>
    </font>
    <font>
      <sz val="7"/>
      <color rgb="FF000000"/>
      <name val="Times New Roman"/>
      <family val="1"/>
    </font>
    <font>
      <sz val="7"/>
      <color rgb="FF000000"/>
      <name val="Arial"/>
      <family val="2"/>
      <charset val="1"/>
    </font>
    <font>
      <sz val="11"/>
      <color rgb="FF000000"/>
      <name val="Arial"/>
      <family val="2"/>
    </font>
    <font>
      <b/>
      <sz val="10"/>
      <color rgb="FFFF0000"/>
      <name val="Arial"/>
      <family val="2"/>
    </font>
    <font>
      <b/>
      <vertAlign val="superscript"/>
      <sz val="10"/>
      <color theme="1"/>
      <name val="Arial"/>
      <family val="2"/>
    </font>
    <font>
      <i/>
      <sz val="7"/>
      <color rgb="FF000000"/>
      <name val="Arial"/>
      <family val="2"/>
    </font>
    <font>
      <b/>
      <sz val="8"/>
      <color rgb="FFFF0000"/>
      <name val="Arial"/>
      <family val="2"/>
    </font>
    <font>
      <sz val="7"/>
      <name val="Times New Roman"/>
      <family val="1"/>
    </font>
    <font>
      <vertAlign val="superscript"/>
      <sz val="8"/>
      <color theme="1"/>
      <name val="Arial"/>
      <family val="2"/>
    </font>
    <font>
      <b/>
      <vertAlign val="superscrip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17" fillId="0" borderId="0"/>
    <xf numFmtId="9" fontId="24" fillId="0" borderId="0" applyFont="0" applyFill="0" applyBorder="0" applyAlignment="0" applyProtection="0"/>
    <xf numFmtId="0" fontId="24" fillId="0" borderId="0"/>
    <xf numFmtId="0" fontId="24" fillId="0" borderId="0"/>
    <xf numFmtId="0" fontId="17" fillId="0" borderId="0"/>
    <xf numFmtId="0" fontId="24" fillId="0" borderId="0"/>
    <xf numFmtId="0" fontId="17" fillId="0" borderId="0"/>
    <xf numFmtId="0" fontId="17" fillId="0" borderId="0"/>
    <xf numFmtId="0" fontId="17" fillId="0" borderId="0"/>
    <xf numFmtId="0" fontId="24" fillId="0" borderId="0"/>
    <xf numFmtId="0" fontId="24" fillId="0" borderId="0"/>
    <xf numFmtId="0" fontId="17" fillId="0" borderId="0"/>
    <xf numFmtId="0" fontId="17" fillId="0" borderId="0"/>
    <xf numFmtId="0" fontId="17" fillId="0" borderId="0"/>
    <xf numFmtId="0" fontId="17" fillId="0" borderId="0"/>
    <xf numFmtId="0" fontId="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6" fontId="27" fillId="0" borderId="0">
      <alignment horizontal="left" vertical="center"/>
    </xf>
    <xf numFmtId="0" fontId="28" fillId="0" borderId="0"/>
    <xf numFmtId="166" fontId="29" fillId="0" borderId="0">
      <alignment horizontal="left" vertical="center"/>
    </xf>
    <xf numFmtId="43" fontId="31" fillId="0" borderId="0" applyFont="0" applyFill="0" applyBorder="0" applyAlignment="0" applyProtection="0"/>
    <xf numFmtId="43" fontId="24" fillId="0" borderId="0" applyFont="0" applyFill="0" applyBorder="0" applyAlignment="0" applyProtection="0"/>
    <xf numFmtId="0" fontId="3" fillId="0" borderId="0"/>
    <xf numFmtId="0" fontId="37" fillId="0" borderId="0"/>
    <xf numFmtId="0" fontId="24" fillId="0" borderId="0"/>
    <xf numFmtId="0" fontId="39" fillId="0" borderId="0" applyNumberFormat="0" applyFill="0" applyBorder="0" applyAlignment="0" applyProtection="0"/>
    <xf numFmtId="0" fontId="1" fillId="0" borderId="0"/>
    <xf numFmtId="0" fontId="1" fillId="0" borderId="0"/>
  </cellStyleXfs>
  <cellXfs count="345">
    <xf numFmtId="0" fontId="0" fillId="0" borderId="0" xfId="0"/>
    <xf numFmtId="0" fontId="7" fillId="0" borderId="0" xfId="0" applyFont="1" applyAlignment="1">
      <alignment horizontal="justify"/>
    </xf>
    <xf numFmtId="0" fontId="8" fillId="0" borderId="0" xfId="0" applyFont="1" applyAlignment="1">
      <alignment wrapText="1"/>
    </xf>
    <xf numFmtId="0" fontId="11" fillId="0" borderId="0" xfId="0" applyFont="1" applyAlignment="1">
      <alignment wrapText="1"/>
    </xf>
    <xf numFmtId="0" fontId="10" fillId="0" borderId="0" xfId="0" applyFont="1"/>
    <xf numFmtId="0" fontId="10" fillId="0" borderId="0" xfId="0" applyFont="1" applyAlignment="1">
      <alignment horizontal="right"/>
    </xf>
    <xf numFmtId="0" fontId="10" fillId="0" borderId="0" xfId="0" applyFont="1" applyAlignment="1">
      <alignment vertical="top" wrapText="1"/>
    </xf>
    <xf numFmtId="0" fontId="10" fillId="0" borderId="0" xfId="0" applyFont="1" applyAlignment="1">
      <alignment wrapText="1"/>
    </xf>
    <xf numFmtId="0" fontId="10" fillId="0" borderId="0" xfId="0" applyFont="1" applyAlignment="1">
      <alignment horizontal="right" wrapText="1"/>
    </xf>
    <xf numFmtId="0" fontId="10" fillId="0" borderId="0" xfId="0" applyFont="1" applyAlignment="1">
      <alignment horizontal="right" vertical="top" wrapText="1"/>
    </xf>
    <xf numFmtId="0" fontId="16" fillId="0" borderId="0" xfId="0" applyFont="1"/>
    <xf numFmtId="0" fontId="12" fillId="0" borderId="0" xfId="0" applyFont="1"/>
    <xf numFmtId="0" fontId="22" fillId="0" borderId="0" xfId="0" applyFont="1"/>
    <xf numFmtId="0" fontId="22" fillId="0" borderId="0" xfId="0" applyFont="1" applyAlignment="1">
      <alignment horizontal="right"/>
    </xf>
    <xf numFmtId="164" fontId="22" fillId="0" borderId="0" xfId="0" applyNumberFormat="1" applyFont="1" applyAlignment="1">
      <alignment horizontal="right"/>
    </xf>
    <xf numFmtId="164" fontId="23" fillId="0" borderId="0" xfId="0" applyNumberFormat="1" applyFont="1" applyAlignment="1">
      <alignment horizontal="right"/>
    </xf>
    <xf numFmtId="0" fontId="0" fillId="0" borderId="0" xfId="0" applyAlignment="1">
      <alignment horizontal="left" wrapText="1"/>
    </xf>
    <xf numFmtId="0" fontId="23" fillId="0" borderId="0" xfId="0" applyFont="1"/>
    <xf numFmtId="0" fontId="14" fillId="0" borderId="2" xfId="0" applyFont="1" applyBorder="1" applyAlignment="1">
      <alignment horizontal="center"/>
    </xf>
    <xf numFmtId="0" fontId="17" fillId="0" borderId="0" xfId="0" applyFont="1" applyAlignment="1">
      <alignment horizontal="right" wrapText="1"/>
    </xf>
    <xf numFmtId="0" fontId="25" fillId="0" borderId="2" xfId="0" applyFont="1" applyBorder="1" applyAlignment="1">
      <alignment horizontal="center"/>
    </xf>
    <xf numFmtId="8" fontId="10" fillId="0" borderId="0" xfId="0" applyNumberFormat="1" applyFont="1" applyAlignment="1">
      <alignment horizontal="righ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1" fillId="0" borderId="0" xfId="0" applyFont="1" applyAlignment="1">
      <alignment vertical="top" wrapText="1"/>
    </xf>
    <xf numFmtId="0" fontId="8" fillId="0" borderId="0" xfId="0" applyFont="1" applyAlignment="1">
      <alignment vertical="top" wrapText="1"/>
    </xf>
    <xf numFmtId="0" fontId="26" fillId="0" borderId="0" xfId="0" applyFont="1"/>
    <xf numFmtId="0" fontId="22" fillId="0" borderId="0" xfId="0" applyFont="1" applyAlignment="1">
      <alignment horizontal="right" wrapText="1"/>
    </xf>
    <xf numFmtId="0" fontId="10" fillId="5" borderId="0" xfId="0" applyFont="1" applyFill="1" applyAlignment="1">
      <alignment horizontal="right" vertical="top" wrapText="1"/>
    </xf>
    <xf numFmtId="0" fontId="10" fillId="5" borderId="0" xfId="0" applyFont="1" applyFill="1" applyAlignment="1">
      <alignment horizontal="right" wrapText="1"/>
    </xf>
    <xf numFmtId="2" fontId="10" fillId="5" borderId="0" xfId="0" applyNumberFormat="1" applyFont="1" applyFill="1" applyAlignment="1">
      <alignment horizontal="right" wrapText="1"/>
    </xf>
    <xf numFmtId="0" fontId="10" fillId="5" borderId="0" xfId="0" applyFont="1" applyFill="1" applyAlignment="1">
      <alignment horizontal="right"/>
    </xf>
    <xf numFmtId="0" fontId="10" fillId="0" borderId="0" xfId="0" applyFont="1" applyAlignment="1">
      <alignment horizontal="left" wrapText="1" indent="1"/>
    </xf>
    <xf numFmtId="0" fontId="10" fillId="3" borderId="0" xfId="0" applyFont="1" applyFill="1" applyAlignment="1">
      <alignment horizontal="right"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0" fillId="0" borderId="0" xfId="0" applyAlignment="1">
      <alignment horizontal="left" vertical="top"/>
    </xf>
    <xf numFmtId="0" fontId="14" fillId="0" borderId="0" xfId="0" applyFont="1" applyAlignment="1">
      <alignment horizontal="center"/>
    </xf>
    <xf numFmtId="164" fontId="32" fillId="0" borderId="0" xfId="0" applyNumberFormat="1" applyFont="1" applyAlignment="1">
      <alignment horizontal="right"/>
    </xf>
    <xf numFmtId="164" fontId="26" fillId="0" borderId="0" xfId="0" applyNumberFormat="1" applyFont="1" applyAlignment="1">
      <alignment horizontal="right"/>
    </xf>
    <xf numFmtId="0" fontId="17" fillId="0" borderId="0" xfId="0" applyFont="1" applyAlignment="1">
      <alignment vertical="top" wrapText="1"/>
    </xf>
    <xf numFmtId="0" fontId="0" fillId="0" borderId="0" xfId="0" applyAlignment="1">
      <alignment horizontal="right"/>
    </xf>
    <xf numFmtId="165" fontId="0" fillId="0" borderId="0" xfId="0" applyNumberFormat="1"/>
    <xf numFmtId="168" fontId="0" fillId="0" borderId="0" xfId="29" applyNumberFormat="1" applyFont="1"/>
    <xf numFmtId="0" fontId="35" fillId="0" borderId="0" xfId="0" applyFont="1"/>
    <xf numFmtId="169" fontId="32" fillId="0" borderId="0" xfId="0" applyNumberFormat="1" applyFont="1"/>
    <xf numFmtId="0" fontId="32" fillId="0" borderId="0" xfId="0" applyFont="1"/>
    <xf numFmtId="166" fontId="0" fillId="0" borderId="0" xfId="29" applyNumberFormat="1" applyFont="1"/>
    <xf numFmtId="171" fontId="0" fillId="0" borderId="0" xfId="0" applyNumberFormat="1"/>
    <xf numFmtId="0" fontId="17" fillId="0" borderId="0" xfId="0" applyFont="1" applyAlignment="1">
      <alignment horizontal="left" wrapText="1" indent="1"/>
    </xf>
    <xf numFmtId="0" fontId="22" fillId="3" borderId="0" xfId="0" applyFont="1" applyFill="1" applyAlignment="1">
      <alignment horizontal="right"/>
    </xf>
    <xf numFmtId="0" fontId="22" fillId="3" borderId="0" xfId="0" applyFont="1" applyFill="1"/>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vertical="top" wrapText="1" indent="1"/>
    </xf>
    <xf numFmtId="0" fontId="5" fillId="0" borderId="0" xfId="0" applyFont="1" applyAlignment="1">
      <alignment vertical="top" wrapText="1"/>
    </xf>
    <xf numFmtId="0" fontId="17" fillId="4" borderId="0" xfId="0" applyFont="1" applyFill="1" applyAlignment="1">
      <alignment horizontal="left" wrapText="1" indent="1"/>
    </xf>
    <xf numFmtId="0" fontId="25" fillId="0" borderId="0" xfId="0" applyFont="1" applyAlignment="1">
      <alignment vertical="center" wrapText="1"/>
    </xf>
    <xf numFmtId="0" fontId="22" fillId="3" borderId="0" xfId="0" applyFont="1" applyFill="1" applyAlignment="1">
      <alignment horizontal="right" wrapText="1"/>
    </xf>
    <xf numFmtId="0" fontId="26" fillId="0" borderId="0" xfId="0" applyFont="1" applyAlignment="1">
      <alignment horizontal="right"/>
    </xf>
    <xf numFmtId="165" fontId="22" fillId="0" borderId="0" xfId="29" applyNumberFormat="1" applyFont="1" applyAlignment="1">
      <alignment horizontal="right"/>
    </xf>
    <xf numFmtId="165" fontId="23" fillId="0" borderId="1" xfId="29" applyNumberFormat="1" applyFont="1" applyBorder="1" applyAlignment="1">
      <alignment horizontal="right"/>
    </xf>
    <xf numFmtId="165" fontId="22" fillId="0" borderId="0" xfId="0" applyNumberFormat="1" applyFont="1" applyAlignment="1">
      <alignment horizontal="right"/>
    </xf>
    <xf numFmtId="165" fontId="23" fillId="0" borderId="0" xfId="0" applyNumberFormat="1" applyFont="1" applyAlignment="1">
      <alignment horizontal="right"/>
    </xf>
    <xf numFmtId="165" fontId="22" fillId="0" borderId="0" xfId="0" applyNumberFormat="1" applyFont="1" applyAlignment="1">
      <alignment horizontal="right" wrapText="1"/>
    </xf>
    <xf numFmtId="165" fontId="26" fillId="0" borderId="0" xfId="0" applyNumberFormat="1" applyFont="1" applyAlignment="1">
      <alignment horizontal="right"/>
    </xf>
    <xf numFmtId="0" fontId="8" fillId="0" borderId="0" xfId="0" applyFont="1" applyAlignment="1">
      <alignment horizontal="right" vertical="top" wrapText="1"/>
    </xf>
    <xf numFmtId="2" fontId="10" fillId="0" borderId="0" xfId="0" applyNumberFormat="1" applyFont="1" applyAlignment="1">
      <alignment horizontal="right" wrapText="1"/>
    </xf>
    <xf numFmtId="0" fontId="8" fillId="0" borderId="0" xfId="0" applyFont="1" applyAlignment="1">
      <alignment horizontal="right" wrapText="1"/>
    </xf>
    <xf numFmtId="0" fontId="10" fillId="0" borderId="0" xfId="0" applyFont="1" applyAlignment="1">
      <alignment horizontal="center" wrapText="1"/>
    </xf>
    <xf numFmtId="0" fontId="4" fillId="0" borderId="0" xfId="0" applyFont="1" applyAlignment="1">
      <alignment horizontal="left" vertical="top"/>
    </xf>
    <xf numFmtId="168" fontId="10" fillId="0" borderId="0" xfId="29" applyNumberFormat="1" applyFont="1" applyFill="1" applyBorder="1" applyAlignment="1">
      <alignment horizontal="right" vertical="top" wrapText="1"/>
    </xf>
    <xf numFmtId="0" fontId="5" fillId="0" borderId="0" xfId="0" applyFont="1" applyAlignment="1">
      <alignment vertical="top"/>
    </xf>
    <xf numFmtId="0" fontId="10" fillId="0" borderId="3" xfId="0" applyFont="1" applyBorder="1" applyAlignment="1">
      <alignment horizontal="right" vertical="top" wrapText="1"/>
    </xf>
    <xf numFmtId="0" fontId="8" fillId="0" borderId="3" xfId="0" applyFont="1" applyBorder="1" applyAlignment="1">
      <alignment horizontal="right" vertical="top" wrapText="1"/>
    </xf>
    <xf numFmtId="0" fontId="26" fillId="0" borderId="0" xfId="0" applyFont="1" applyAlignment="1">
      <alignment horizontal="right" wrapText="1"/>
    </xf>
    <xf numFmtId="0" fontId="5" fillId="0" borderId="0" xfId="0" applyFont="1"/>
    <xf numFmtId="0" fontId="10" fillId="6" borderId="0" xfId="0" applyFont="1" applyFill="1" applyAlignment="1">
      <alignment horizontal="right" wrapText="1"/>
    </xf>
    <xf numFmtId="0" fontId="38" fillId="0" borderId="0" xfId="0" applyFont="1" applyAlignment="1">
      <alignment vertical="top"/>
    </xf>
    <xf numFmtId="0" fontId="40" fillId="0" borderId="0" xfId="0" applyFont="1" applyAlignment="1">
      <alignment horizontal="left" wrapText="1" indent="1"/>
    </xf>
    <xf numFmtId="0" fontId="2" fillId="0" borderId="0" xfId="0" applyFont="1"/>
    <xf numFmtId="0" fontId="4" fillId="0" borderId="0" xfId="0" applyFont="1" applyAlignment="1">
      <alignment horizontal="justify" vertical="center"/>
    </xf>
    <xf numFmtId="0" fontId="22" fillId="0" borderId="0" xfId="0" applyFont="1" applyAlignment="1">
      <alignment horizontal="right" vertical="center" wrapText="1"/>
    </xf>
    <xf numFmtId="0" fontId="2" fillId="0" borderId="0" xfId="0" applyFont="1" applyAlignment="1">
      <alignment horizontal="center"/>
    </xf>
    <xf numFmtId="0" fontId="2" fillId="0" borderId="2" xfId="0" applyFont="1" applyBorder="1" applyAlignment="1">
      <alignment horizontal="center"/>
    </xf>
    <xf numFmtId="0" fontId="10" fillId="0" borderId="0" xfId="0" applyFont="1" applyAlignment="1">
      <alignment horizontal="right" vertical="center" wrapText="1"/>
    </xf>
    <xf numFmtId="0" fontId="11" fillId="0" borderId="0" xfId="0" applyFont="1" applyAlignment="1">
      <alignment horizontal="right" vertical="center" wrapText="1"/>
    </xf>
    <xf numFmtId="4" fontId="10" fillId="0" borderId="0" xfId="0" applyNumberFormat="1" applyFont="1" applyAlignment="1">
      <alignment horizontal="right" vertical="center" wrapText="1"/>
    </xf>
    <xf numFmtId="4" fontId="11" fillId="0" borderId="0" xfId="0" applyNumberFormat="1" applyFont="1" applyAlignment="1">
      <alignment horizontal="right" vertical="center" wrapText="1"/>
    </xf>
    <xf numFmtId="165" fontId="10" fillId="0" borderId="0" xfId="0" applyNumberFormat="1" applyFont="1" applyAlignment="1">
      <alignment horizontal="right" wrapText="1"/>
    </xf>
    <xf numFmtId="165" fontId="10" fillId="5" borderId="0" xfId="0" applyNumberFormat="1" applyFont="1" applyFill="1" applyAlignment="1">
      <alignment horizontal="right" wrapText="1"/>
    </xf>
    <xf numFmtId="4" fontId="10" fillId="5" borderId="0" xfId="0" applyNumberFormat="1" applyFont="1" applyFill="1" applyAlignment="1">
      <alignment horizontal="right" vertical="center" wrapText="1"/>
    </xf>
    <xf numFmtId="4" fontId="11" fillId="5" borderId="0" xfId="0" applyNumberFormat="1" applyFont="1" applyFill="1" applyAlignment="1">
      <alignment horizontal="right" vertical="center" wrapText="1"/>
    </xf>
    <xf numFmtId="0" fontId="10" fillId="5" borderId="0" xfId="0" applyFont="1" applyFill="1" applyAlignment="1">
      <alignment horizontal="right" vertical="center" wrapText="1"/>
    </xf>
    <xf numFmtId="0" fontId="11" fillId="5" borderId="0" xfId="0" applyFont="1" applyFill="1" applyAlignment="1">
      <alignment horizontal="right" vertical="center" wrapText="1"/>
    </xf>
    <xf numFmtId="172" fontId="10" fillId="0" borderId="0" xfId="29" applyNumberFormat="1" applyFont="1" applyFill="1" applyBorder="1" applyAlignment="1">
      <alignment horizontal="right" wrapText="1"/>
    </xf>
    <xf numFmtId="0" fontId="42" fillId="0" borderId="0" xfId="0" applyFont="1"/>
    <xf numFmtId="0" fontId="43" fillId="0" borderId="0" xfId="0" applyFont="1"/>
    <xf numFmtId="173" fontId="10" fillId="0" borderId="0" xfId="29" applyNumberFormat="1" applyFont="1" applyAlignment="1">
      <alignment horizontal="right" wrapText="1"/>
    </xf>
    <xf numFmtId="173" fontId="22" fillId="3" borderId="0" xfId="0" applyNumberFormat="1" applyFont="1" applyFill="1" applyAlignment="1">
      <alignment horizontal="right"/>
    </xf>
    <xf numFmtId="173" fontId="8" fillId="0" borderId="0" xfId="29" applyNumberFormat="1" applyFont="1" applyAlignment="1">
      <alignment horizontal="right" wrapText="1"/>
    </xf>
    <xf numFmtId="173" fontId="8" fillId="0" borderId="0" xfId="29" applyNumberFormat="1" applyFont="1" applyFill="1" applyAlignment="1">
      <alignment horizontal="right" wrapText="1"/>
    </xf>
    <xf numFmtId="173" fontId="8" fillId="3" borderId="0" xfId="29" applyNumberFormat="1" applyFont="1" applyFill="1" applyAlignment="1">
      <alignment horizontal="right" wrapText="1"/>
    </xf>
    <xf numFmtId="173" fontId="8" fillId="0" borderId="0" xfId="29" applyNumberFormat="1" applyFont="1" applyFill="1" applyBorder="1" applyAlignment="1">
      <alignment horizontal="right" wrapText="1"/>
    </xf>
    <xf numFmtId="0" fontId="44" fillId="0" borderId="0" xfId="0" applyFont="1"/>
    <xf numFmtId="0" fontId="0" fillId="2" borderId="0" xfId="0" applyFill="1"/>
    <xf numFmtId="0" fontId="0" fillId="2" borderId="0" xfId="0" applyFill="1" applyAlignment="1">
      <alignment horizontal="right"/>
    </xf>
    <xf numFmtId="0" fontId="2" fillId="2" borderId="0" xfId="0" applyFont="1" applyFill="1" applyAlignment="1">
      <alignment horizontal="right"/>
    </xf>
    <xf numFmtId="0" fontId="26" fillId="2" borderId="0" xfId="0" applyFont="1" applyFill="1" applyAlignment="1">
      <alignment horizontal="center" wrapText="1"/>
    </xf>
    <xf numFmtId="0" fontId="26" fillId="2" borderId="0" xfId="0" applyFont="1" applyFill="1" applyAlignment="1">
      <alignment horizontal="right"/>
    </xf>
    <xf numFmtId="0" fontId="26" fillId="3" borderId="0" xfId="0" applyFont="1" applyFill="1" applyAlignment="1">
      <alignment horizontal="right"/>
    </xf>
    <xf numFmtId="0" fontId="2" fillId="2" borderId="0" xfId="0" applyFont="1" applyFill="1"/>
    <xf numFmtId="0" fontId="22" fillId="2" borderId="0" xfId="0" applyFont="1" applyFill="1"/>
    <xf numFmtId="0" fontId="26" fillId="2" borderId="0" xfId="0" applyFont="1" applyFill="1" applyAlignment="1">
      <alignment horizontal="right" wrapText="1"/>
    </xf>
    <xf numFmtId="0" fontId="26" fillId="3" borderId="0" xfId="0" applyFont="1" applyFill="1" applyAlignment="1">
      <alignment horizontal="right" wrapText="1"/>
    </xf>
    <xf numFmtId="0" fontId="8" fillId="2" borderId="0" xfId="0" applyFont="1" applyFill="1" applyAlignment="1">
      <alignment horizontal="left" vertical="top" wrapText="1"/>
    </xf>
    <xf numFmtId="0" fontId="22" fillId="2" borderId="0" xfId="0" applyFont="1" applyFill="1" applyAlignment="1">
      <alignment horizontal="center" wrapText="1"/>
    </xf>
    <xf numFmtId="0" fontId="22" fillId="2" borderId="0" xfId="0" applyFont="1" applyFill="1" applyAlignment="1">
      <alignment horizontal="right"/>
    </xf>
    <xf numFmtId="0" fontId="8" fillId="2" borderId="0" xfId="0" applyFont="1" applyFill="1" applyAlignment="1">
      <alignment vertical="top" wrapText="1"/>
    </xf>
    <xf numFmtId="0" fontId="11" fillId="2" borderId="0" xfId="0" applyFont="1" applyFill="1" applyAlignment="1">
      <alignment vertical="top" wrapText="1"/>
    </xf>
    <xf numFmtId="0" fontId="10" fillId="2" borderId="0" xfId="0" applyFont="1" applyFill="1" applyAlignment="1">
      <alignment vertical="top" wrapText="1"/>
    </xf>
    <xf numFmtId="164" fontId="22" fillId="2" borderId="0" xfId="0" applyNumberFormat="1" applyFont="1" applyFill="1" applyAlignment="1">
      <alignment horizontal="right"/>
    </xf>
    <xf numFmtId="164" fontId="17" fillId="3" borderId="0" xfId="0" applyNumberFormat="1" applyFont="1" applyFill="1" applyAlignment="1">
      <alignment horizontal="right"/>
    </xf>
    <xf numFmtId="164" fontId="17" fillId="2" borderId="0" xfId="0" applyNumberFormat="1" applyFont="1" applyFill="1" applyAlignment="1">
      <alignment horizontal="right"/>
    </xf>
    <xf numFmtId="0" fontId="10" fillId="2" borderId="0" xfId="0" applyFont="1" applyFill="1" applyAlignment="1">
      <alignment horizontal="left" vertical="center" wrapText="1"/>
    </xf>
    <xf numFmtId="164" fontId="22" fillId="3" borderId="0" xfId="0" applyNumberFormat="1" applyFont="1" applyFill="1" applyAlignment="1">
      <alignment horizontal="right"/>
    </xf>
    <xf numFmtId="0" fontId="17" fillId="2" borderId="0" xfId="0" applyFont="1" applyFill="1" applyAlignment="1">
      <alignment horizontal="left" vertical="center" wrapText="1"/>
    </xf>
    <xf numFmtId="165" fontId="22" fillId="2" borderId="0" xfId="0" applyNumberFormat="1" applyFont="1" applyFill="1" applyAlignment="1">
      <alignment horizontal="right"/>
    </xf>
    <xf numFmtId="165" fontId="22" fillId="3" borderId="0" xfId="0" applyNumberFormat="1" applyFont="1" applyFill="1" applyAlignment="1">
      <alignment horizontal="right"/>
    </xf>
    <xf numFmtId="164" fontId="2" fillId="2" borderId="0" xfId="0" applyNumberFormat="1" applyFont="1" applyFill="1"/>
    <xf numFmtId="164" fontId="23" fillId="2" borderId="1" xfId="0" applyNumberFormat="1" applyFont="1" applyFill="1" applyBorder="1" applyAlignment="1">
      <alignment horizontal="right"/>
    </xf>
    <xf numFmtId="164" fontId="23" fillId="3" borderId="1" xfId="0" applyNumberFormat="1" applyFont="1" applyFill="1" applyBorder="1" applyAlignment="1">
      <alignment horizontal="right"/>
    </xf>
    <xf numFmtId="170" fontId="22" fillId="2" borderId="0" xfId="0" applyNumberFormat="1" applyFont="1" applyFill="1" applyAlignment="1">
      <alignment horizontal="right"/>
    </xf>
    <xf numFmtId="170" fontId="22" fillId="3" borderId="0" xfId="0" applyNumberFormat="1" applyFont="1" applyFill="1" applyAlignment="1">
      <alignment horizontal="right"/>
    </xf>
    <xf numFmtId="0" fontId="17" fillId="2" borderId="0" xfId="0" applyFont="1" applyFill="1" applyAlignment="1">
      <alignment vertical="top" wrapText="1"/>
    </xf>
    <xf numFmtId="49" fontId="2" fillId="2" borderId="0" xfId="0" applyNumberFormat="1" applyFont="1" applyFill="1"/>
    <xf numFmtId="0" fontId="8" fillId="2" borderId="0" xfId="0" applyFont="1" applyFill="1" applyAlignment="1">
      <alignment horizontal="justify"/>
    </xf>
    <xf numFmtId="164" fontId="23" fillId="3" borderId="0" xfId="0" applyNumberFormat="1" applyFont="1" applyFill="1" applyAlignment="1">
      <alignment horizontal="right"/>
    </xf>
    <xf numFmtId="164" fontId="21" fillId="2" borderId="0" xfId="0" applyNumberFormat="1" applyFont="1" applyFill="1"/>
    <xf numFmtId="0" fontId="25" fillId="2" borderId="0" xfId="0" applyFont="1" applyFill="1" applyAlignment="1">
      <alignment vertical="top" wrapText="1"/>
    </xf>
    <xf numFmtId="164" fontId="23" fillId="2" borderId="0" xfId="0" applyNumberFormat="1" applyFont="1" applyFill="1" applyAlignment="1">
      <alignment horizontal="right"/>
    </xf>
    <xf numFmtId="0" fontId="10" fillId="2" borderId="0" xfId="0" applyFont="1" applyFill="1" applyAlignment="1">
      <alignment horizontal="right" wrapText="1"/>
    </xf>
    <xf numFmtId="164" fontId="33" fillId="2" borderId="0" xfId="0" applyNumberFormat="1" applyFont="1" applyFill="1" applyAlignment="1">
      <alignment horizontal="right"/>
    </xf>
    <xf numFmtId="164" fontId="33" fillId="3" borderId="0" xfId="0" applyNumberFormat="1" applyFont="1" applyFill="1" applyAlignment="1">
      <alignment horizontal="right"/>
    </xf>
    <xf numFmtId="0" fontId="10" fillId="2" borderId="0" xfId="0" applyFont="1" applyFill="1" applyAlignment="1">
      <alignment horizontal="center" wrapText="1"/>
    </xf>
    <xf numFmtId="0" fontId="40" fillId="2" borderId="0" xfId="0" applyFont="1" applyFill="1" applyAlignment="1">
      <alignment vertical="top" wrapText="1"/>
    </xf>
    <xf numFmtId="164" fontId="30" fillId="2" borderId="0" xfId="0" applyNumberFormat="1" applyFont="1" applyFill="1" applyAlignment="1">
      <alignment horizontal="right"/>
    </xf>
    <xf numFmtId="164" fontId="30" fillId="3" borderId="0" xfId="0" applyNumberFormat="1" applyFont="1" applyFill="1" applyAlignment="1">
      <alignment horizontal="right"/>
    </xf>
    <xf numFmtId="0" fontId="10" fillId="2" borderId="0" xfId="0" applyFont="1" applyFill="1" applyAlignment="1">
      <alignment vertical="center" wrapText="1"/>
    </xf>
    <xf numFmtId="0" fontId="17" fillId="2" borderId="0" xfId="0" applyFont="1" applyFill="1" applyAlignment="1">
      <alignment horizontal="left" vertical="top" wrapText="1"/>
    </xf>
    <xf numFmtId="0" fontId="40" fillId="2" borderId="0" xfId="0" applyFont="1" applyFill="1" applyAlignment="1">
      <alignment horizontal="left" vertical="top" wrapText="1"/>
    </xf>
    <xf numFmtId="0" fontId="17" fillId="2" borderId="0" xfId="0" applyFont="1" applyFill="1" applyAlignment="1">
      <alignment horizontal="left" vertical="top" wrapText="1" indent="1"/>
    </xf>
    <xf numFmtId="170" fontId="23" fillId="2" borderId="0" xfId="0" applyNumberFormat="1" applyFont="1" applyFill="1" applyAlignment="1">
      <alignment horizontal="right"/>
    </xf>
    <xf numFmtId="170" fontId="23" fillId="3" borderId="0" xfId="0" applyNumberFormat="1" applyFont="1" applyFill="1" applyAlignment="1">
      <alignment horizontal="right"/>
    </xf>
    <xf numFmtId="0" fontId="5" fillId="2" borderId="0" xfId="0" applyFont="1" applyFill="1" applyAlignment="1">
      <alignment vertical="top" wrapText="1"/>
    </xf>
    <xf numFmtId="0" fontId="5" fillId="2" borderId="0" xfId="0" applyFont="1" applyFill="1" applyAlignment="1">
      <alignment vertical="top"/>
    </xf>
    <xf numFmtId="0" fontId="4" fillId="2" borderId="0" xfId="0" applyFont="1" applyFill="1"/>
    <xf numFmtId="0" fontId="2" fillId="2" borderId="0" xfId="0" applyFont="1" applyFill="1" applyAlignment="1">
      <alignment horizontal="center" wrapText="1"/>
    </xf>
    <xf numFmtId="0" fontId="34" fillId="2" borderId="0" xfId="0" applyFont="1" applyFill="1" applyAlignment="1">
      <alignment horizontal="left"/>
    </xf>
    <xf numFmtId="0" fontId="5" fillId="2" borderId="0" xfId="0" applyFont="1" applyFill="1" applyAlignment="1">
      <alignment horizontal="left" vertical="center"/>
    </xf>
    <xf numFmtId="174" fontId="0" fillId="0" borderId="0" xfId="0" applyNumberFormat="1"/>
    <xf numFmtId="168" fontId="30" fillId="0" borderId="0" xfId="29" applyNumberFormat="1" applyFont="1" applyFill="1" applyBorder="1" applyAlignment="1">
      <alignment horizontal="right" wrapText="1"/>
    </xf>
    <xf numFmtId="164" fontId="40" fillId="2" borderId="1" xfId="0" applyNumberFormat="1" applyFont="1" applyFill="1" applyBorder="1" applyAlignment="1">
      <alignment horizontal="right"/>
    </xf>
    <xf numFmtId="168" fontId="30" fillId="0" borderId="0" xfId="29" applyNumberFormat="1" applyFont="1" applyBorder="1" applyAlignment="1">
      <alignment horizontal="right" wrapText="1"/>
    </xf>
    <xf numFmtId="168" fontId="30" fillId="0" borderId="0" xfId="0" applyNumberFormat="1" applyFont="1" applyAlignment="1">
      <alignment horizontal="right" wrapText="1"/>
    </xf>
    <xf numFmtId="2" fontId="30" fillId="0" borderId="0" xfId="0" applyNumberFormat="1" applyFont="1" applyAlignment="1">
      <alignment horizontal="right" wrapText="1"/>
    </xf>
    <xf numFmtId="0" fontId="30" fillId="0" borderId="0" xfId="0" applyFont="1" applyAlignment="1">
      <alignment horizontal="right" wrapText="1"/>
    </xf>
    <xf numFmtId="168" fontId="22" fillId="0" borderId="0" xfId="29" applyNumberFormat="1" applyFont="1" applyFill="1" applyAlignment="1">
      <alignment horizontal="right" wrapText="1"/>
    </xf>
    <xf numFmtId="168" fontId="22" fillId="3" borderId="0" xfId="29" applyNumberFormat="1" applyFont="1" applyFill="1" applyAlignment="1">
      <alignment horizontal="right" wrapText="1"/>
    </xf>
    <xf numFmtId="168" fontId="22" fillId="0" borderId="0" xfId="29" applyNumberFormat="1" applyFont="1" applyFill="1" applyBorder="1" applyAlignment="1">
      <alignment horizontal="right" wrapText="1"/>
    </xf>
    <xf numFmtId="168" fontId="26" fillId="0" borderId="0" xfId="29" applyNumberFormat="1" applyFont="1" applyFill="1" applyAlignment="1">
      <alignment horizontal="right" wrapText="1"/>
    </xf>
    <xf numFmtId="168" fontId="26" fillId="0" borderId="0" xfId="29" applyNumberFormat="1" applyFont="1" applyAlignment="1">
      <alignment horizontal="right" wrapText="1"/>
    </xf>
    <xf numFmtId="168" fontId="26" fillId="3" borderId="0" xfId="29" applyNumberFormat="1" applyFont="1" applyFill="1" applyAlignment="1">
      <alignment horizontal="right" wrapText="1"/>
    </xf>
    <xf numFmtId="168" fontId="26" fillId="0" borderId="0" xfId="29" applyNumberFormat="1" applyFont="1" applyFill="1" applyBorder="1" applyAlignment="1">
      <alignment horizontal="right" wrapText="1"/>
    </xf>
    <xf numFmtId="2" fontId="10" fillId="0" borderId="0" xfId="0" applyNumberFormat="1" applyFont="1" applyAlignment="1">
      <alignment horizontal="right" vertical="center" wrapText="1"/>
    </xf>
    <xf numFmtId="4" fontId="26" fillId="0" borderId="0" xfId="0" applyNumberFormat="1" applyFont="1" applyAlignment="1">
      <alignment horizontal="right" vertical="center" wrapText="1"/>
    </xf>
    <xf numFmtId="4" fontId="26" fillId="5" borderId="0" xfId="0" applyNumberFormat="1" applyFont="1" applyFill="1" applyAlignment="1">
      <alignment horizontal="right" vertical="center" wrapText="1"/>
    </xf>
    <xf numFmtId="165" fontId="23" fillId="0" borderId="1" xfId="29" applyNumberFormat="1" applyFont="1" applyFill="1" applyBorder="1" applyAlignment="1">
      <alignment horizontal="right"/>
    </xf>
    <xf numFmtId="0" fontId="5" fillId="0" borderId="0" xfId="0" applyFont="1" applyAlignment="1">
      <alignment horizontal="left" vertical="top" wrapText="1"/>
    </xf>
    <xf numFmtId="0" fontId="17" fillId="2" borderId="0" xfId="0" quotePrefix="1" applyFont="1" applyFill="1" applyAlignment="1">
      <alignment horizontal="right" wrapText="1"/>
    </xf>
    <xf numFmtId="165" fontId="17" fillId="2" borderId="0" xfId="0" quotePrefix="1" applyNumberFormat="1" applyFont="1" applyFill="1" applyAlignment="1">
      <alignment horizontal="right" wrapText="1"/>
    </xf>
    <xf numFmtId="164" fontId="40" fillId="3" borderId="1" xfId="0" applyNumberFormat="1" applyFont="1" applyFill="1" applyBorder="1" applyAlignment="1">
      <alignment horizontal="right"/>
    </xf>
    <xf numFmtId="2" fontId="10" fillId="5" borderId="0" xfId="0" applyNumberFormat="1" applyFont="1" applyFill="1" applyAlignment="1">
      <alignment horizontal="right" vertical="center" wrapText="1"/>
    </xf>
    <xf numFmtId="165" fontId="17" fillId="0" borderId="0" xfId="29" applyNumberFormat="1" applyFont="1" applyAlignment="1">
      <alignment horizontal="right"/>
    </xf>
    <xf numFmtId="165" fontId="40" fillId="0" borderId="1" xfId="29" applyNumberFormat="1" applyFont="1" applyBorder="1" applyAlignment="1">
      <alignment horizontal="right"/>
    </xf>
    <xf numFmtId="168" fontId="25" fillId="0" borderId="0" xfId="29" applyNumberFormat="1" applyFont="1" applyAlignment="1">
      <alignment horizontal="right"/>
    </xf>
    <xf numFmtId="168" fontId="17" fillId="0" borderId="0" xfId="29" applyNumberFormat="1" applyFont="1" applyAlignment="1">
      <alignment horizontal="right"/>
    </xf>
    <xf numFmtId="168" fontId="25" fillId="0" borderId="1" xfId="29" applyNumberFormat="1" applyFont="1" applyBorder="1" applyAlignment="1">
      <alignment horizontal="right"/>
    </xf>
    <xf numFmtId="165" fontId="17" fillId="2" borderId="0" xfId="0" applyNumberFormat="1" applyFont="1" applyFill="1" applyAlignment="1">
      <alignment horizontal="right"/>
    </xf>
    <xf numFmtId="165" fontId="17" fillId="3" borderId="0" xfId="0" applyNumberFormat="1" applyFont="1" applyFill="1" applyAlignment="1">
      <alignment horizontal="right"/>
    </xf>
    <xf numFmtId="164" fontId="17" fillId="3" borderId="0" xfId="29" applyNumberFormat="1" applyFont="1" applyFill="1" applyAlignment="1">
      <alignment horizontal="right"/>
    </xf>
    <xf numFmtId="164" fontId="17" fillId="2" borderId="0" xfId="29" applyNumberFormat="1" applyFont="1" applyFill="1" applyAlignment="1">
      <alignment horizontal="right"/>
    </xf>
    <xf numFmtId="164" fontId="17" fillId="2" borderId="0" xfId="0" applyNumberFormat="1" applyFont="1" applyFill="1" applyAlignment="1">
      <alignment horizontal="right" vertical="center"/>
    </xf>
    <xf numFmtId="164" fontId="17" fillId="3" borderId="0" xfId="0" applyNumberFormat="1" applyFont="1" applyFill="1" applyAlignment="1">
      <alignment horizontal="right" vertical="center"/>
    </xf>
    <xf numFmtId="165" fontId="17" fillId="2" borderId="0" xfId="0" applyNumberFormat="1" applyFont="1" applyFill="1" applyAlignment="1">
      <alignment horizontal="right" vertical="center"/>
    </xf>
    <xf numFmtId="164" fontId="17" fillId="2" borderId="0" xfId="29" applyNumberFormat="1" applyFont="1" applyFill="1" applyBorder="1" applyAlignment="1">
      <alignment horizontal="right" vertical="center"/>
    </xf>
    <xf numFmtId="164" fontId="22" fillId="0" borderId="0" xfId="0" applyNumberFormat="1" applyFont="1"/>
    <xf numFmtId="0" fontId="4" fillId="0" borderId="0" xfId="0" applyFont="1" applyAlignment="1">
      <alignment horizontal="left" vertical="center"/>
    </xf>
    <xf numFmtId="0" fontId="17" fillId="6" borderId="0" xfId="0" applyFont="1" applyFill="1" applyAlignment="1">
      <alignment horizontal="right" wrapText="1"/>
    </xf>
    <xf numFmtId="0" fontId="17" fillId="0" borderId="0" xfId="0" applyFont="1"/>
    <xf numFmtId="0" fontId="22" fillId="6" borderId="0" xfId="0" applyFont="1" applyFill="1" applyAlignment="1">
      <alignment horizontal="right" wrapText="1"/>
    </xf>
    <xf numFmtId="0" fontId="17" fillId="0" borderId="0" xfId="0" applyFont="1" applyAlignment="1">
      <alignment horizontal="left" vertical="top" wrapText="1"/>
    </xf>
    <xf numFmtId="0" fontId="17" fillId="0" borderId="0" xfId="0" applyFont="1" applyAlignment="1">
      <alignment horizontal="left" vertical="center" wrapText="1"/>
    </xf>
    <xf numFmtId="168" fontId="17" fillId="0" borderId="0" xfId="29" applyNumberFormat="1" applyFont="1" applyAlignment="1">
      <alignment horizontal="right" wrapText="1"/>
    </xf>
    <xf numFmtId="2" fontId="0" fillId="0" borderId="0" xfId="0" applyNumberFormat="1"/>
    <xf numFmtId="2" fontId="14" fillId="0" borderId="2" xfId="0" applyNumberFormat="1" applyFont="1" applyBorder="1" applyAlignment="1">
      <alignment horizontal="center"/>
    </xf>
    <xf numFmtId="2" fontId="10" fillId="5" borderId="0" xfId="0" applyNumberFormat="1" applyFont="1" applyFill="1" applyAlignment="1">
      <alignment horizontal="right" vertical="top" wrapText="1"/>
    </xf>
    <xf numFmtId="2" fontId="10" fillId="0" borderId="0" xfId="0" applyNumberFormat="1" applyFont="1" applyAlignment="1">
      <alignment horizontal="right" vertical="top" wrapText="1"/>
    </xf>
    <xf numFmtId="2" fontId="22" fillId="5" borderId="0" xfId="29" applyNumberFormat="1" applyFont="1" applyFill="1" applyAlignment="1">
      <alignment horizontal="right"/>
    </xf>
    <xf numFmtId="2" fontId="38" fillId="0" borderId="0" xfId="0" applyNumberFormat="1" applyFont="1" applyAlignment="1">
      <alignment vertical="top"/>
    </xf>
    <xf numFmtId="2" fontId="4" fillId="0" borderId="0" xfId="0" applyNumberFormat="1" applyFont="1" applyAlignment="1">
      <alignment horizontal="left" vertical="top"/>
    </xf>
    <xf numFmtId="43" fontId="17" fillId="0" borderId="0" xfId="0" applyNumberFormat="1" applyFont="1" applyAlignment="1">
      <alignment horizontal="right" wrapText="1"/>
    </xf>
    <xf numFmtId="43" fontId="17" fillId="5" borderId="0" xfId="0" applyNumberFormat="1" applyFont="1" applyFill="1" applyAlignment="1">
      <alignment horizontal="right" wrapText="1"/>
    </xf>
    <xf numFmtId="168" fontId="17" fillId="0" borderId="0" xfId="29" applyNumberFormat="1" applyFont="1" applyBorder="1" applyAlignment="1">
      <alignment horizontal="right" wrapText="1"/>
    </xf>
    <xf numFmtId="43" fontId="30" fillId="5" borderId="0" xfId="0" applyNumberFormat="1" applyFont="1" applyFill="1" applyAlignment="1">
      <alignment horizontal="right" wrapText="1"/>
    </xf>
    <xf numFmtId="168" fontId="17" fillId="0" borderId="0" xfId="0" applyNumberFormat="1" applyFont="1" applyAlignment="1">
      <alignment horizontal="right" wrapText="1"/>
    </xf>
    <xf numFmtId="167" fontId="17" fillId="0" borderId="0" xfId="0" applyNumberFormat="1" applyFont="1" applyAlignment="1">
      <alignment horizontal="right" wrapText="1"/>
    </xf>
    <xf numFmtId="168" fontId="17" fillId="0" borderId="0" xfId="29" applyNumberFormat="1" applyFont="1" applyFill="1" applyBorder="1" applyAlignment="1">
      <alignment horizontal="right" wrapText="1"/>
    </xf>
    <xf numFmtId="168" fontId="17" fillId="5" borderId="0" xfId="0" applyNumberFormat="1" applyFont="1" applyFill="1" applyAlignment="1">
      <alignment horizontal="right" wrapText="1"/>
    </xf>
    <xf numFmtId="8" fontId="10" fillId="0" borderId="0" xfId="0" applyNumberFormat="1" applyFont="1" applyAlignment="1">
      <alignment horizontal="right" vertical="center" wrapText="1"/>
    </xf>
    <xf numFmtId="8" fontId="10" fillId="5" borderId="0" xfId="0" applyNumberFormat="1" applyFont="1" applyFill="1" applyAlignment="1">
      <alignment horizontal="right" vertical="center" wrapText="1"/>
    </xf>
    <xf numFmtId="165" fontId="10" fillId="0" borderId="0" xfId="0" applyNumberFormat="1" applyFont="1" applyAlignment="1">
      <alignment horizontal="right" vertical="center" wrapText="1"/>
    </xf>
    <xf numFmtId="7" fontId="10" fillId="0" borderId="0" xfId="0" applyNumberFormat="1" applyFont="1" applyAlignment="1">
      <alignment horizontal="right" vertical="center" wrapText="1"/>
    </xf>
    <xf numFmtId="0" fontId="11" fillId="2" borderId="0" xfId="0" applyFont="1" applyFill="1" applyAlignment="1">
      <alignment horizontal="left" vertical="center" wrapText="1"/>
    </xf>
    <xf numFmtId="165" fontId="17" fillId="3" borderId="0" xfId="0" quotePrefix="1" applyNumberFormat="1" applyFont="1" applyFill="1" applyAlignment="1">
      <alignment horizontal="right" wrapText="1"/>
    </xf>
    <xf numFmtId="2" fontId="11" fillId="0" borderId="0" xfId="0" applyNumberFormat="1" applyFont="1" applyAlignment="1">
      <alignment horizontal="right" vertical="center" wrapText="1"/>
    </xf>
    <xf numFmtId="164" fontId="17" fillId="6" borderId="0" xfId="0" applyNumberFormat="1" applyFont="1" applyFill="1" applyAlignment="1">
      <alignment horizontal="right" vertical="center"/>
    </xf>
    <xf numFmtId="164" fontId="17" fillId="6" borderId="0" xfId="0" applyNumberFormat="1" applyFont="1" applyFill="1" applyAlignment="1">
      <alignment horizontal="right"/>
    </xf>
    <xf numFmtId="164" fontId="25" fillId="6" borderId="0" xfId="29" applyNumberFormat="1" applyFont="1" applyFill="1" applyAlignment="1">
      <alignment horizontal="right"/>
    </xf>
    <xf numFmtId="164" fontId="17" fillId="6" borderId="0" xfId="29" applyNumberFormat="1" applyFont="1" applyFill="1" applyAlignment="1">
      <alignment horizontal="right"/>
    </xf>
    <xf numFmtId="164" fontId="25" fillId="3" borderId="0" xfId="29" applyNumberFormat="1" applyFont="1" applyFill="1" applyAlignment="1">
      <alignment horizontal="right"/>
    </xf>
    <xf numFmtId="49" fontId="22" fillId="0" borderId="0" xfId="29" applyNumberFormat="1" applyFont="1" applyAlignment="1">
      <alignment horizontal="right"/>
    </xf>
    <xf numFmtId="49" fontId="17" fillId="0" borderId="0" xfId="29" applyNumberFormat="1" applyFont="1" applyAlignment="1">
      <alignment horizontal="right"/>
    </xf>
    <xf numFmtId="164" fontId="40" fillId="0" borderId="1" xfId="29" applyNumberFormat="1" applyFont="1" applyBorder="1" applyAlignment="1">
      <alignment horizontal="right"/>
    </xf>
    <xf numFmtId="49" fontId="22" fillId="3" borderId="0" xfId="0" applyNumberFormat="1" applyFont="1" applyFill="1" applyAlignment="1">
      <alignment horizontal="right"/>
    </xf>
    <xf numFmtId="49" fontId="17" fillId="3" borderId="0" xfId="0" applyNumberFormat="1" applyFont="1" applyFill="1" applyAlignment="1">
      <alignment horizontal="right"/>
    </xf>
    <xf numFmtId="49" fontId="17" fillId="2" borderId="0" xfId="0" applyNumberFormat="1" applyFont="1" applyFill="1" applyAlignment="1">
      <alignment horizontal="right"/>
    </xf>
    <xf numFmtId="49" fontId="22" fillId="2" borderId="0" xfId="0" applyNumberFormat="1" applyFont="1" applyFill="1" applyAlignment="1">
      <alignment horizontal="right"/>
    </xf>
    <xf numFmtId="49" fontId="23" fillId="2" borderId="1" xfId="0" applyNumberFormat="1" applyFont="1" applyFill="1" applyBorder="1" applyAlignment="1">
      <alignment horizontal="right"/>
    </xf>
    <xf numFmtId="49" fontId="17" fillId="2" borderId="0" xfId="29" applyNumberFormat="1" applyFont="1" applyFill="1" applyAlignment="1">
      <alignment horizontal="right"/>
    </xf>
    <xf numFmtId="49" fontId="17" fillId="2" borderId="0" xfId="0" applyNumberFormat="1" applyFont="1" applyFill="1" applyAlignment="1">
      <alignment horizontal="right" vertical="center"/>
    </xf>
    <xf numFmtId="0" fontId="25" fillId="2" borderId="0" xfId="0" applyFont="1" applyFill="1" applyAlignment="1">
      <alignment horizontal="right"/>
    </xf>
    <xf numFmtId="0" fontId="25" fillId="3" borderId="0" xfId="0" applyFont="1" applyFill="1" applyAlignment="1">
      <alignment horizontal="right"/>
    </xf>
    <xf numFmtId="0" fontId="8" fillId="0" borderId="0" xfId="0" applyFont="1" applyAlignment="1">
      <alignment horizontal="left" wrapText="1"/>
    </xf>
    <xf numFmtId="164" fontId="22" fillId="6" borderId="0" xfId="0" applyNumberFormat="1" applyFont="1" applyFill="1" applyAlignment="1">
      <alignment horizontal="right"/>
    </xf>
    <xf numFmtId="165" fontId="22" fillId="6" borderId="0" xfId="0" applyNumberFormat="1" applyFont="1" applyFill="1" applyAlignment="1">
      <alignment horizontal="right"/>
    </xf>
    <xf numFmtId="165" fontId="23" fillId="6" borderId="1" xfId="29" applyNumberFormat="1" applyFont="1" applyFill="1" applyBorder="1" applyAlignment="1">
      <alignment horizontal="right"/>
    </xf>
    <xf numFmtId="165" fontId="17" fillId="6" borderId="0" xfId="0" applyNumberFormat="1" applyFont="1" applyFill="1" applyAlignment="1">
      <alignment horizontal="right"/>
    </xf>
    <xf numFmtId="164" fontId="40" fillId="6" borderId="1" xfId="29" applyNumberFormat="1" applyFont="1" applyFill="1" applyBorder="1" applyAlignment="1">
      <alignment horizontal="right"/>
    </xf>
    <xf numFmtId="165" fontId="23" fillId="6" borderId="0" xfId="0" applyNumberFormat="1" applyFont="1" applyFill="1" applyAlignment="1">
      <alignment horizontal="right"/>
    </xf>
    <xf numFmtId="165" fontId="22" fillId="6" borderId="0" xfId="0" applyNumberFormat="1" applyFont="1" applyFill="1" applyAlignment="1">
      <alignment horizontal="right" wrapText="1"/>
    </xf>
    <xf numFmtId="165" fontId="26" fillId="6" borderId="0" xfId="0" applyNumberFormat="1" applyFont="1" applyFill="1" applyAlignment="1">
      <alignment horizontal="right"/>
    </xf>
    <xf numFmtId="168" fontId="25" fillId="6" borderId="0" xfId="29" applyNumberFormat="1" applyFont="1" applyFill="1" applyAlignment="1">
      <alignment horizontal="right"/>
    </xf>
    <xf numFmtId="168" fontId="17" fillId="6" borderId="0" xfId="29" applyNumberFormat="1" applyFont="1" applyFill="1" applyAlignment="1">
      <alignment horizontal="right"/>
    </xf>
    <xf numFmtId="168" fontId="25" fillId="6" borderId="1" xfId="29" applyNumberFormat="1" applyFont="1" applyFill="1" applyBorder="1" applyAlignment="1">
      <alignment horizontal="right"/>
    </xf>
    <xf numFmtId="165" fontId="22" fillId="6" borderId="3" xfId="29" applyNumberFormat="1" applyFont="1" applyFill="1" applyBorder="1" applyAlignment="1">
      <alignment horizontal="right"/>
    </xf>
    <xf numFmtId="0" fontId="10" fillId="0" borderId="0" xfId="0" applyFont="1" applyAlignment="1">
      <alignment horizontal="left"/>
    </xf>
    <xf numFmtId="2" fontId="10" fillId="0" borderId="0" xfId="0" applyNumberFormat="1" applyFont="1" applyAlignment="1">
      <alignment horizontal="left"/>
    </xf>
    <xf numFmtId="0" fontId="17" fillId="0" borderId="0" xfId="0" applyFont="1" applyAlignment="1">
      <alignment horizontal="left"/>
    </xf>
    <xf numFmtId="164" fontId="22" fillId="3" borderId="0" xfId="0" applyNumberFormat="1" applyFont="1" applyFill="1"/>
    <xf numFmtId="164" fontId="22" fillId="0" borderId="0" xfId="29" applyNumberFormat="1" applyFont="1" applyFill="1" applyAlignment="1">
      <alignment horizontal="right"/>
    </xf>
    <xf numFmtId="164" fontId="22" fillId="6" borderId="0" xfId="29" applyNumberFormat="1" applyFont="1" applyFill="1" applyAlignment="1">
      <alignment horizontal="right"/>
    </xf>
    <xf numFmtId="164" fontId="23" fillId="0" borderId="0" xfId="29" applyNumberFormat="1" applyFont="1" applyFill="1" applyAlignment="1">
      <alignment horizontal="right"/>
    </xf>
    <xf numFmtId="164" fontId="23" fillId="6" borderId="0" xfId="29" applyNumberFormat="1" applyFont="1" applyFill="1" applyAlignment="1">
      <alignment horizontal="right"/>
    </xf>
    <xf numFmtId="164" fontId="17" fillId="0" borderId="0" xfId="29" applyNumberFormat="1" applyFont="1" applyFill="1" applyAlignment="1">
      <alignment horizontal="right"/>
    </xf>
    <xf numFmtId="164" fontId="22" fillId="2" borderId="0" xfId="29" applyNumberFormat="1" applyFont="1" applyFill="1" applyAlignment="1">
      <alignment horizontal="right"/>
    </xf>
    <xf numFmtId="164" fontId="23" fillId="2" borderId="0" xfId="29" applyNumberFormat="1" applyFont="1" applyFill="1" applyAlignment="1">
      <alignment horizontal="right"/>
    </xf>
    <xf numFmtId="164" fontId="40" fillId="0" borderId="0" xfId="29" applyNumberFormat="1" applyFont="1" applyFill="1" applyAlignment="1">
      <alignment horizontal="right"/>
    </xf>
    <xf numFmtId="164" fontId="40" fillId="6" borderId="0" xfId="29" applyNumberFormat="1" applyFont="1" applyFill="1" applyAlignment="1">
      <alignment horizontal="right"/>
    </xf>
    <xf numFmtId="164" fontId="40" fillId="3" borderId="0" xfId="29" applyNumberFormat="1" applyFont="1" applyFill="1" applyAlignment="1">
      <alignment horizontal="right"/>
    </xf>
    <xf numFmtId="164" fontId="30" fillId="0" borderId="0" xfId="29" applyNumberFormat="1" applyFont="1" applyFill="1" applyAlignment="1">
      <alignment horizontal="right"/>
    </xf>
    <xf numFmtId="164" fontId="32" fillId="0" borderId="0" xfId="29" applyNumberFormat="1" applyFont="1" applyFill="1" applyAlignment="1">
      <alignment horizontal="right"/>
    </xf>
    <xf numFmtId="164" fontId="25" fillId="0" borderId="0" xfId="29" applyNumberFormat="1" applyFont="1" applyFill="1" applyAlignment="1">
      <alignment horizontal="right"/>
    </xf>
    <xf numFmtId="164" fontId="25" fillId="0" borderId="0" xfId="29" applyNumberFormat="1" applyFont="1" applyFill="1" applyBorder="1" applyAlignment="1">
      <alignment horizontal="right"/>
    </xf>
    <xf numFmtId="164" fontId="47" fillId="0" borderId="0" xfId="29" applyNumberFormat="1" applyFont="1" applyFill="1" applyAlignment="1">
      <alignment horizontal="right"/>
    </xf>
    <xf numFmtId="164" fontId="17" fillId="0" borderId="0" xfId="29" applyNumberFormat="1" applyFont="1" applyFill="1" applyBorder="1" applyAlignment="1">
      <alignment horizontal="right"/>
    </xf>
    <xf numFmtId="0" fontId="0" fillId="0" borderId="0" xfId="0" applyAlignment="1">
      <alignment horizontal="right" vertical="center" wrapText="1"/>
    </xf>
    <xf numFmtId="0" fontId="10" fillId="0" borderId="0" xfId="0" applyFont="1" applyAlignment="1">
      <alignment horizontal="center" vertical="center" wrapText="1"/>
    </xf>
    <xf numFmtId="0" fontId="22" fillId="2" borderId="0" xfId="0" applyFont="1" applyFill="1" applyAlignment="1">
      <alignment horizontal="center" vertical="center" wrapText="1"/>
    </xf>
    <xf numFmtId="0" fontId="10" fillId="0" borderId="0" xfId="0" applyFont="1" applyAlignment="1">
      <alignment horizontal="center" vertical="center"/>
    </xf>
    <xf numFmtId="0" fontId="0" fillId="0" borderId="0" xfId="0" applyAlignment="1">
      <alignment wrapText="1"/>
    </xf>
    <xf numFmtId="0" fontId="10" fillId="3" borderId="0" xfId="0" applyFont="1" applyFill="1" applyAlignment="1">
      <alignment horizontal="right"/>
    </xf>
    <xf numFmtId="0" fontId="22" fillId="0" borderId="0" xfId="0" applyFont="1" applyAlignment="1">
      <alignment horizontal="left"/>
    </xf>
    <xf numFmtId="175" fontId="17" fillId="5" borderId="0" xfId="0" applyNumberFormat="1" applyFont="1" applyFill="1" applyAlignment="1">
      <alignment horizontal="right" wrapText="1"/>
    </xf>
    <xf numFmtId="176" fontId="26" fillId="0" borderId="0" xfId="0" applyNumberFormat="1" applyFont="1" applyAlignment="1">
      <alignment horizontal="right" vertical="center" wrapText="1"/>
    </xf>
    <xf numFmtId="177" fontId="26" fillId="0" borderId="0" xfId="0" applyNumberFormat="1" applyFont="1" applyAlignment="1">
      <alignment horizontal="right" vertical="center" wrapText="1"/>
    </xf>
    <xf numFmtId="176" fontId="10" fillId="0" borderId="0" xfId="0" applyNumberFormat="1" applyFont="1" applyAlignment="1">
      <alignment horizontal="right" vertical="center" wrapText="1"/>
    </xf>
    <xf numFmtId="165" fontId="10" fillId="0" borderId="0" xfId="0" applyNumberFormat="1" applyFont="1" applyAlignment="1">
      <alignment horizontal="right"/>
    </xf>
    <xf numFmtId="176" fontId="11" fillId="0" borderId="0" xfId="0" applyNumberFormat="1" applyFont="1" applyAlignment="1">
      <alignment horizontal="right" vertical="center" wrapText="1"/>
    </xf>
    <xf numFmtId="177" fontId="10" fillId="0" borderId="0" xfId="0" applyNumberFormat="1" applyFont="1" applyAlignment="1">
      <alignment horizontal="right" vertical="center" wrapText="1"/>
    </xf>
    <xf numFmtId="177" fontId="11" fillId="0" borderId="0" xfId="0" applyNumberFormat="1" applyFont="1" applyAlignment="1">
      <alignment horizontal="right" vertical="center" wrapText="1"/>
    </xf>
    <xf numFmtId="168" fontId="17" fillId="3" borderId="0" xfId="29" applyNumberFormat="1" applyFont="1" applyFill="1" applyAlignment="1">
      <alignment horizontal="right"/>
    </xf>
    <xf numFmtId="0" fontId="10" fillId="0" borderId="0" xfId="0" applyFont="1" applyAlignment="1">
      <alignment vertical="center" wrapText="1"/>
    </xf>
    <xf numFmtId="0" fontId="0" fillId="0" borderId="0" xfId="0" applyAlignment="1">
      <alignment vertical="center"/>
    </xf>
    <xf numFmtId="0" fontId="17" fillId="0" borderId="0" xfId="0" applyFont="1" applyAlignment="1">
      <alignment horizontal="right" vertical="center" wrapText="1"/>
    </xf>
    <xf numFmtId="2" fontId="22" fillId="0" borderId="0" xfId="29" applyNumberFormat="1" applyFont="1" applyAlignment="1">
      <alignment horizontal="right"/>
    </xf>
    <xf numFmtId="0" fontId="25" fillId="0" borderId="0" xfId="0" applyFont="1" applyAlignment="1">
      <alignment wrapText="1"/>
    </xf>
    <xf numFmtId="0" fontId="26" fillId="0" borderId="0" xfId="0" applyFont="1" applyAlignment="1">
      <alignment horizontal="left"/>
    </xf>
    <xf numFmtId="0" fontId="26" fillId="0" borderId="0" xfId="0" applyFont="1" applyAlignment="1">
      <alignment horizontal="center" wrapText="1"/>
    </xf>
    <xf numFmtId="3" fontId="22" fillId="0" borderId="0" xfId="0" applyNumberFormat="1" applyFont="1" applyAlignment="1">
      <alignment horizontal="center"/>
    </xf>
    <xf numFmtId="3" fontId="2" fillId="0" borderId="0" xfId="0" applyNumberFormat="1" applyFont="1"/>
    <xf numFmtId="164" fontId="25" fillId="2" borderId="1" xfId="0" applyNumberFormat="1" applyFont="1" applyFill="1" applyBorder="1" applyAlignment="1">
      <alignment horizontal="right"/>
    </xf>
    <xf numFmtId="164" fontId="25" fillId="3" borderId="1" xfId="0" applyNumberFormat="1" applyFont="1" applyFill="1" applyBorder="1" applyAlignment="1">
      <alignment horizontal="right"/>
    </xf>
    <xf numFmtId="165" fontId="22" fillId="0" borderId="0" xfId="0" applyNumberFormat="1" applyFont="1"/>
    <xf numFmtId="0" fontId="22" fillId="0" borderId="0" xfId="29" applyNumberFormat="1" applyFont="1" applyAlignment="1">
      <alignment horizontal="right"/>
    </xf>
    <xf numFmtId="0" fontId="10" fillId="0" borderId="0" xfId="29" applyNumberFormat="1" applyFont="1" applyAlignment="1">
      <alignment horizontal="right" wrapText="1"/>
    </xf>
    <xf numFmtId="0" fontId="8" fillId="0" borderId="0" xfId="29" applyNumberFormat="1" applyFont="1" applyFill="1" applyAlignment="1">
      <alignment horizontal="right" wrapText="1"/>
    </xf>
    <xf numFmtId="0" fontId="17" fillId="2" borderId="0" xfId="0" applyFont="1" applyFill="1" applyAlignment="1">
      <alignment horizontal="right"/>
    </xf>
    <xf numFmtId="0" fontId="17" fillId="3" borderId="0" xfId="0" applyFont="1" applyFill="1" applyAlignment="1">
      <alignment horizontal="right"/>
    </xf>
    <xf numFmtId="0" fontId="17" fillId="3" borderId="0" xfId="29" applyNumberFormat="1" applyFont="1" applyFill="1" applyAlignment="1">
      <alignment horizontal="right"/>
    </xf>
    <xf numFmtId="0" fontId="17" fillId="3" borderId="0" xfId="0" applyFont="1" applyFill="1" applyAlignment="1">
      <alignment horizontal="right" vertical="center"/>
    </xf>
    <xf numFmtId="0" fontId="17" fillId="2" borderId="0" xfId="0" applyFont="1" applyFill="1" applyAlignment="1">
      <alignment horizontal="right" vertical="center"/>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14" fillId="0" borderId="0" xfId="0" applyFont="1" applyAlignment="1">
      <alignment horizontal="center"/>
    </xf>
    <xf numFmtId="0" fontId="2" fillId="0" borderId="0" xfId="0" applyFont="1" applyAlignment="1">
      <alignment horizontal="center"/>
    </xf>
    <xf numFmtId="0" fontId="5"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10" fillId="0" borderId="0" xfId="0" applyFont="1" applyAlignment="1">
      <alignment horizontal="center" vertical="top" wrapText="1"/>
    </xf>
    <xf numFmtId="0" fontId="5" fillId="0" borderId="0" xfId="0" applyFont="1" applyAlignment="1">
      <alignment horizontal="justify" vertic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8" fillId="2" borderId="0" xfId="0" applyFont="1" applyFill="1" applyAlignment="1">
      <alignment horizontal="left" wrapText="1"/>
    </xf>
    <xf numFmtId="49" fontId="4" fillId="0" borderId="0" xfId="0" applyNumberFormat="1" applyFont="1" applyAlignment="1">
      <alignment vertical="center" wrapText="1"/>
    </xf>
    <xf numFmtId="0" fontId="38" fillId="0" borderId="0" xfId="0" applyFont="1" applyAlignment="1">
      <alignment horizontal="left" vertical="center" wrapText="1"/>
    </xf>
    <xf numFmtId="0" fontId="14" fillId="0" borderId="0" xfId="0" applyFont="1" applyAlignment="1">
      <alignment horizontal="center" vertical="center"/>
    </xf>
    <xf numFmtId="0" fontId="5" fillId="2" borderId="0" xfId="0" applyFont="1" applyFill="1" applyAlignment="1">
      <alignment horizontal="left" vertical="top" wrapText="1"/>
    </xf>
    <xf numFmtId="0" fontId="18" fillId="0" borderId="0" xfId="0" applyFont="1" applyAlignment="1">
      <alignment horizontal="center" vertical="center"/>
    </xf>
    <xf numFmtId="0" fontId="18" fillId="0" borderId="0" xfId="0" applyFont="1" applyAlignment="1">
      <alignment horizontal="center"/>
    </xf>
    <xf numFmtId="0" fontId="5" fillId="0" borderId="0" xfId="0" applyFont="1" applyAlignment="1">
      <alignment horizontal="left"/>
    </xf>
    <xf numFmtId="0" fontId="5" fillId="0" borderId="0" xfId="0" applyFont="1" applyAlignment="1">
      <alignment horizontal="left" wrapText="1"/>
    </xf>
  </cellXfs>
  <cellStyles count="37">
    <cellStyle name="Comma" xfId="29" builtinId="3"/>
    <cellStyle name="Comma 2" xfId="30" xr:uid="{00000000-0005-0000-0000-000001000000}"/>
    <cellStyle name="Hyperlink 2" xfId="34" xr:uid="{4673A77A-10BE-44AB-BFC0-7B487E1BF7B5}"/>
    <cellStyle name="Normal" xfId="0" builtinId="0"/>
    <cellStyle name="Normal 2" xfId="1" xr:uid="{00000000-0005-0000-0000-000004000000}"/>
    <cellStyle name="Normal 2 2" xfId="4" xr:uid="{00000000-0005-0000-0000-000005000000}"/>
    <cellStyle name="Normal 2 2 2" xfId="5" xr:uid="{00000000-0005-0000-0000-000006000000}"/>
    <cellStyle name="Normal 2 2 2 2" xfId="6" xr:uid="{00000000-0005-0000-0000-000007000000}"/>
    <cellStyle name="Normal 2 2 2 2 2" xfId="7" xr:uid="{00000000-0005-0000-0000-000008000000}"/>
    <cellStyle name="Normal 2 2 2 2 3" xfId="8" xr:uid="{00000000-0005-0000-0000-000009000000}"/>
    <cellStyle name="Normal 2 2 2 2 4" xfId="9" xr:uid="{00000000-0005-0000-0000-00000A000000}"/>
    <cellStyle name="Normal 2 2 2 3" xfId="10" xr:uid="{00000000-0005-0000-0000-00000B000000}"/>
    <cellStyle name="Normal 2 2 2 4" xfId="11" xr:uid="{00000000-0005-0000-0000-00000C000000}"/>
    <cellStyle name="Normal 2 2 3" xfId="12" xr:uid="{00000000-0005-0000-0000-00000D000000}"/>
    <cellStyle name="Normal 2 2 4" xfId="13" xr:uid="{00000000-0005-0000-0000-00000E000000}"/>
    <cellStyle name="Normal 2 2 5" xfId="14" xr:uid="{00000000-0005-0000-0000-00000F000000}"/>
    <cellStyle name="Normal 2 3" xfId="15" xr:uid="{00000000-0005-0000-0000-000010000000}"/>
    <cellStyle name="Normal 2 4" xfId="16" xr:uid="{00000000-0005-0000-0000-000011000000}"/>
    <cellStyle name="Normal 2 4 2" xfId="17" xr:uid="{00000000-0005-0000-0000-000012000000}"/>
    <cellStyle name="Normal 2 5" xfId="18" xr:uid="{00000000-0005-0000-0000-000013000000}"/>
    <cellStyle name="Normal 2 6" xfId="19" xr:uid="{00000000-0005-0000-0000-000014000000}"/>
    <cellStyle name="Normal 3" xfId="3" xr:uid="{00000000-0005-0000-0000-000015000000}"/>
    <cellStyle name="Normal 3 2" xfId="20" xr:uid="{00000000-0005-0000-0000-000016000000}"/>
    <cellStyle name="Normal 3 3" xfId="21" xr:uid="{00000000-0005-0000-0000-000017000000}"/>
    <cellStyle name="Normal 3 4" xfId="22" xr:uid="{00000000-0005-0000-0000-000018000000}"/>
    <cellStyle name="Normal 3 5" xfId="23" xr:uid="{00000000-0005-0000-0000-000019000000}"/>
    <cellStyle name="Normal 4" xfId="24" xr:uid="{00000000-0005-0000-0000-00001A000000}"/>
    <cellStyle name="Normal 5" xfId="31" xr:uid="{00000000-0005-0000-0000-00001B000000}"/>
    <cellStyle name="Normal 5 2" xfId="25" xr:uid="{00000000-0005-0000-0000-00001C000000}"/>
    <cellStyle name="Normal 6" xfId="32" xr:uid="{00000000-0005-0000-0000-00001D000000}"/>
    <cellStyle name="Normal 6 2" xfId="33" xr:uid="{00000000-0005-0000-0000-00001E000000}"/>
    <cellStyle name="Normal 7" xfId="35" xr:uid="{312EE96A-1665-4CF4-B15B-2A6D0FBB256A}"/>
    <cellStyle name="Normal 8" xfId="36" xr:uid="{6C3BD13C-79BE-4BB4-9FAE-EE7E5CEFB0B2}"/>
    <cellStyle name="Percent 2" xfId="2" xr:uid="{00000000-0005-0000-0000-000020000000}"/>
    <cellStyle name="Style1" xfId="26" xr:uid="{00000000-0005-0000-0000-000021000000}"/>
    <cellStyle name="Style4" xfId="27" xr:uid="{00000000-0005-0000-0000-000022000000}"/>
    <cellStyle name="Style8" xfId="28" xr:uid="{00000000-0005-0000-0000-00002300000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D9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3</xdr:row>
      <xdr:rowOff>40005</xdr:rowOff>
    </xdr:from>
    <xdr:to>
      <xdr:col>7</xdr:col>
      <xdr:colOff>441290</xdr:colOff>
      <xdr:row>22</xdr:row>
      <xdr:rowOff>129540</xdr:rowOff>
    </xdr:to>
    <xdr:pic>
      <xdr:nvPicPr>
        <xdr:cNvPr id="4" name="Picture 2" descr="Figure 8.1 - Representative Household Expenditure Increases">
          <a:extLst>
            <a:ext uri="{FF2B5EF4-FFF2-40B4-BE49-F238E27FC236}">
              <a16:creationId xmlns:a16="http://schemas.microsoft.com/office/drawing/2014/main" id="{248B58AA-5D90-5636-535E-68F8ABA08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44830"/>
          <a:ext cx="5377145" cy="33413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easurywa-my.sharepoint.com/personal/ashley_musgrave_treasury_wa_gov_au/Documents/Appendix%208%20Tables%202022-23%20B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Tracker"/>
      <sheetName val="Sheet3"/>
      <sheetName val="Commentary Tracker"/>
      <sheetName val="8.1"/>
      <sheetName val="8.2"/>
      <sheetName val="8.3"/>
      <sheetName val="8.4"/>
      <sheetName val="8.5"/>
      <sheetName val="8.6"/>
      <sheetName val="8.7"/>
      <sheetName val="8.8"/>
      <sheetName val="8.9"/>
      <sheetName val="8.10"/>
      <sheetName val="Figure 8.1"/>
      <sheetName val="SF DATA&gt;&gt;"/>
      <sheetName val="Current TER &amp; Divs"/>
      <sheetName val="Current Op Sub"/>
    </sheetNames>
    <sheetDataSet>
      <sheetData sheetId="0">
        <row r="2">
          <cell r="AS2" t="str">
            <v xml:space="preserve"> </v>
          </cell>
        </row>
        <row r="3">
          <cell r="AS3" t="str">
            <v>Yes</v>
          </cell>
        </row>
        <row r="4">
          <cell r="AS4" t="str">
            <v>Agg</v>
          </cell>
        </row>
        <row r="5">
          <cell r="AS5"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109"/>
  <sheetViews>
    <sheetView workbookViewId="0"/>
  </sheetViews>
  <sheetFormatPr defaultRowHeight="14.25" x14ac:dyDescent="0.2"/>
  <cols>
    <col min="1" max="1" width="2.625" customWidth="1"/>
    <col min="2" max="2" width="16.25" customWidth="1"/>
    <col min="3" max="3" width="13.25" customWidth="1"/>
  </cols>
  <sheetData>
    <row r="3" spans="2:10" ht="15" x14ac:dyDescent="0.25">
      <c r="B3" s="44" t="s">
        <v>14</v>
      </c>
    </row>
    <row r="4" spans="2:10" x14ac:dyDescent="0.2">
      <c r="B4" s="315" t="s">
        <v>15</v>
      </c>
      <c r="C4" s="316"/>
      <c r="D4" s="316"/>
      <c r="E4" s="316"/>
      <c r="F4" s="316"/>
      <c r="G4" s="316"/>
      <c r="H4" s="316"/>
      <c r="I4" s="316"/>
      <c r="J4" s="317"/>
    </row>
    <row r="5" spans="2:10" x14ac:dyDescent="0.2">
      <c r="B5" s="318"/>
      <c r="C5" s="319"/>
      <c r="D5" s="319"/>
      <c r="E5" s="319"/>
      <c r="F5" s="319"/>
      <c r="G5" s="319"/>
      <c r="H5" s="319"/>
      <c r="I5" s="319"/>
      <c r="J5" s="320"/>
    </row>
    <row r="6" spans="2:10" x14ac:dyDescent="0.2">
      <c r="B6" s="318"/>
      <c r="C6" s="319"/>
      <c r="D6" s="319"/>
      <c r="E6" s="319"/>
      <c r="F6" s="319"/>
      <c r="G6" s="319"/>
      <c r="H6" s="319"/>
      <c r="I6" s="319"/>
      <c r="J6" s="320"/>
    </row>
    <row r="7" spans="2:10" x14ac:dyDescent="0.2">
      <c r="B7" s="318"/>
      <c r="C7" s="319"/>
      <c r="D7" s="319"/>
      <c r="E7" s="319"/>
      <c r="F7" s="319"/>
      <c r="G7" s="319"/>
      <c r="H7" s="319"/>
      <c r="I7" s="319"/>
      <c r="J7" s="320"/>
    </row>
    <row r="8" spans="2:10" x14ac:dyDescent="0.2">
      <c r="B8" s="321"/>
      <c r="C8" s="322"/>
      <c r="D8" s="322"/>
      <c r="E8" s="322"/>
      <c r="F8" s="322"/>
      <c r="G8" s="322"/>
      <c r="H8" s="322"/>
      <c r="I8" s="322"/>
      <c r="J8" s="323"/>
    </row>
    <row r="10" spans="2:10" x14ac:dyDescent="0.2">
      <c r="C10" s="41" t="s">
        <v>16</v>
      </c>
      <c r="D10" s="43">
        <f>'Table 8.1'!D47</f>
        <v>-347.5</v>
      </c>
      <c r="E10" t="s">
        <v>17</v>
      </c>
      <c r="F10" s="45">
        <f>((D11*1000)-(D12*1000))-D10</f>
        <v>0</v>
      </c>
      <c r="G10" s="46" t="str">
        <f>IF(F10=0,"chksm","NO")</f>
        <v>chksm</v>
      </c>
    </row>
    <row r="11" spans="2:10" x14ac:dyDescent="0.2">
      <c r="C11" s="41" t="s">
        <v>18</v>
      </c>
      <c r="D11" s="43">
        <f>'Table 8.1'!D40/1000</f>
        <v>3.6856</v>
      </c>
      <c r="E11" t="s">
        <v>19</v>
      </c>
    </row>
    <row r="12" spans="2:10" x14ac:dyDescent="0.2">
      <c r="C12" s="41" t="s">
        <v>20</v>
      </c>
      <c r="D12" s="43">
        <f>'Table 8.1'!D44/1000</f>
        <v>4.0331000000000001</v>
      </c>
      <c r="E12" t="s">
        <v>19</v>
      </c>
      <c r="I12" s="48"/>
    </row>
    <row r="13" spans="2:10" x14ac:dyDescent="0.2">
      <c r="C13" s="41" t="s">
        <v>21</v>
      </c>
      <c r="D13" s="42" t="e">
        <f>'Table 8.1'!#REF!*100</f>
        <v>#REF!</v>
      </c>
      <c r="E13" t="s">
        <v>22</v>
      </c>
    </row>
    <row r="14" spans="2:10" x14ac:dyDescent="0.2">
      <c r="C14" s="41"/>
    </row>
    <row r="15" spans="2:10" x14ac:dyDescent="0.2">
      <c r="C15" s="41"/>
    </row>
    <row r="16" spans="2:10" ht="15" x14ac:dyDescent="0.25">
      <c r="B16" s="44" t="s">
        <v>23</v>
      </c>
      <c r="C16" s="41"/>
    </row>
    <row r="17" spans="2:10" x14ac:dyDescent="0.2">
      <c r="B17" s="315" t="s">
        <v>24</v>
      </c>
      <c r="C17" s="316"/>
      <c r="D17" s="316"/>
      <c r="E17" s="316"/>
      <c r="F17" s="316"/>
      <c r="G17" s="316"/>
      <c r="H17" s="316"/>
      <c r="I17" s="316"/>
      <c r="J17" s="317"/>
    </row>
    <row r="18" spans="2:10" x14ac:dyDescent="0.2">
      <c r="B18" s="318"/>
      <c r="C18" s="319"/>
      <c r="D18" s="319"/>
      <c r="E18" s="319"/>
      <c r="F18" s="319"/>
      <c r="G18" s="319"/>
      <c r="H18" s="319"/>
      <c r="I18" s="319"/>
      <c r="J18" s="320"/>
    </row>
    <row r="19" spans="2:10" x14ac:dyDescent="0.2">
      <c r="B19" s="318"/>
      <c r="C19" s="319"/>
      <c r="D19" s="319"/>
      <c r="E19" s="319"/>
      <c r="F19" s="319"/>
      <c r="G19" s="319"/>
      <c r="H19" s="319"/>
      <c r="I19" s="319"/>
      <c r="J19" s="320"/>
    </row>
    <row r="20" spans="2:10" x14ac:dyDescent="0.2">
      <c r="B20" s="318"/>
      <c r="C20" s="319"/>
      <c r="D20" s="319"/>
      <c r="E20" s="319"/>
      <c r="F20" s="319"/>
      <c r="G20" s="319"/>
      <c r="H20" s="319"/>
      <c r="I20" s="319"/>
      <c r="J20" s="320"/>
    </row>
    <row r="21" spans="2:10" x14ac:dyDescent="0.2">
      <c r="B21" s="318"/>
      <c r="C21" s="319"/>
      <c r="D21" s="319"/>
      <c r="E21" s="319"/>
      <c r="F21" s="319"/>
      <c r="G21" s="319"/>
      <c r="H21" s="319"/>
      <c r="I21" s="319"/>
      <c r="J21" s="320"/>
    </row>
    <row r="22" spans="2:10" x14ac:dyDescent="0.2">
      <c r="B22" s="318"/>
      <c r="C22" s="319"/>
      <c r="D22" s="319"/>
      <c r="E22" s="319"/>
      <c r="F22" s="319"/>
      <c r="G22" s="319"/>
      <c r="H22" s="319"/>
      <c r="I22" s="319"/>
      <c r="J22" s="320"/>
    </row>
    <row r="23" spans="2:10" x14ac:dyDescent="0.2">
      <c r="B23" s="321"/>
      <c r="C23" s="322"/>
      <c r="D23" s="322"/>
      <c r="E23" s="322"/>
      <c r="F23" s="322"/>
      <c r="G23" s="322"/>
      <c r="H23" s="322"/>
      <c r="I23" s="322"/>
      <c r="J23" s="323"/>
    </row>
    <row r="25" spans="2:10" x14ac:dyDescent="0.2">
      <c r="C25" s="41" t="s">
        <v>25</v>
      </c>
      <c r="D25" s="43">
        <f>'Table 8.1'!D40/1000</f>
        <v>3.6856</v>
      </c>
      <c r="E25" t="s">
        <v>19</v>
      </c>
      <c r="F25" s="45">
        <f>(D25*1000)-(D26*1000)-SUM(D27:D28)</f>
        <v>9.9999999999681677E-2</v>
      </c>
      <c r="G25" s="46" t="str">
        <f>IF(F25=0,"chksm","NO")</f>
        <v>NO</v>
      </c>
    </row>
    <row r="26" spans="2:10" x14ac:dyDescent="0.2">
      <c r="C26" s="41" t="s">
        <v>26</v>
      </c>
      <c r="D26" s="43">
        <f>'Table 8.1'!D41/1000</f>
        <v>2.7878000000000003</v>
      </c>
      <c r="E26" t="s">
        <v>19</v>
      </c>
    </row>
    <row r="27" spans="2:10" x14ac:dyDescent="0.2">
      <c r="C27" s="41" t="s">
        <v>27</v>
      </c>
      <c r="D27" s="47">
        <f>'Table 8.1'!D42</f>
        <v>858.1</v>
      </c>
      <c r="E27" t="s">
        <v>17</v>
      </c>
    </row>
    <row r="28" spans="2:10" x14ac:dyDescent="0.2">
      <c r="C28" s="41" t="s">
        <v>28</v>
      </c>
      <c r="D28" s="47">
        <f>'Table 8.1'!D43</f>
        <v>39.6</v>
      </c>
      <c r="E28" t="s">
        <v>17</v>
      </c>
    </row>
    <row r="29" spans="2:10" x14ac:dyDescent="0.2">
      <c r="C29" s="41"/>
      <c r="D29" s="43"/>
    </row>
    <row r="30" spans="2:10" x14ac:dyDescent="0.2">
      <c r="C30" s="41" t="s">
        <v>29</v>
      </c>
      <c r="D30" s="47" t="e">
        <f>'Table 8.1'!#REF!</f>
        <v>#REF!</v>
      </c>
      <c r="E30" t="s">
        <v>17</v>
      </c>
    </row>
    <row r="31" spans="2:10" x14ac:dyDescent="0.2">
      <c r="C31" s="41" t="s">
        <v>21</v>
      </c>
      <c r="D31" s="42" t="e">
        <f>'Table 8.1'!#REF!*100</f>
        <v>#REF!</v>
      </c>
      <c r="E31" t="s">
        <v>22</v>
      </c>
    </row>
    <row r="32" spans="2:10" x14ac:dyDescent="0.2">
      <c r="C32" s="41"/>
    </row>
    <row r="33" spans="2:10" x14ac:dyDescent="0.2">
      <c r="C33" s="41"/>
    </row>
    <row r="34" spans="2:10" ht="15" x14ac:dyDescent="0.25">
      <c r="B34" s="44" t="s">
        <v>30</v>
      </c>
      <c r="C34" s="41"/>
    </row>
    <row r="35" spans="2:10" x14ac:dyDescent="0.2">
      <c r="B35" s="315" t="s">
        <v>31</v>
      </c>
      <c r="C35" s="316"/>
      <c r="D35" s="316"/>
      <c r="E35" s="316"/>
      <c r="F35" s="316"/>
      <c r="G35" s="316"/>
      <c r="H35" s="316"/>
      <c r="I35" s="316"/>
      <c r="J35" s="317"/>
    </row>
    <row r="36" spans="2:10" x14ac:dyDescent="0.2">
      <c r="B36" s="318"/>
      <c r="C36" s="319"/>
      <c r="D36" s="319"/>
      <c r="E36" s="319"/>
      <c r="F36" s="319"/>
      <c r="G36" s="319"/>
      <c r="H36" s="319"/>
      <c r="I36" s="319"/>
      <c r="J36" s="320"/>
    </row>
    <row r="37" spans="2:10" x14ac:dyDescent="0.2">
      <c r="B37" s="318"/>
      <c r="C37" s="319"/>
      <c r="D37" s="319"/>
      <c r="E37" s="319"/>
      <c r="F37" s="319"/>
      <c r="G37" s="319"/>
      <c r="H37" s="319"/>
      <c r="I37" s="319"/>
      <c r="J37" s="320"/>
    </row>
    <row r="38" spans="2:10" x14ac:dyDescent="0.2">
      <c r="B38" s="318"/>
      <c r="C38" s="319"/>
      <c r="D38" s="319"/>
      <c r="E38" s="319"/>
      <c r="F38" s="319"/>
      <c r="G38" s="319"/>
      <c r="H38" s="319"/>
      <c r="I38" s="319"/>
      <c r="J38" s="320"/>
    </row>
    <row r="39" spans="2:10" x14ac:dyDescent="0.2">
      <c r="B39" s="318"/>
      <c r="C39" s="319"/>
      <c r="D39" s="319"/>
      <c r="E39" s="319"/>
      <c r="F39" s="319"/>
      <c r="G39" s="319"/>
      <c r="H39" s="319"/>
      <c r="I39" s="319"/>
      <c r="J39" s="320"/>
    </row>
    <row r="40" spans="2:10" x14ac:dyDescent="0.2">
      <c r="B40" s="321"/>
      <c r="C40" s="322"/>
      <c r="D40" s="322"/>
      <c r="E40" s="322"/>
      <c r="F40" s="322"/>
      <c r="G40" s="322"/>
      <c r="H40" s="322"/>
      <c r="I40" s="322"/>
      <c r="J40" s="323"/>
    </row>
    <row r="41" spans="2:10" x14ac:dyDescent="0.2">
      <c r="C41" s="41"/>
    </row>
    <row r="42" spans="2:10" x14ac:dyDescent="0.2">
      <c r="C42" s="41" t="s">
        <v>32</v>
      </c>
      <c r="D42" s="43">
        <f>'Table 8.1'!D44/1000</f>
        <v>4.0331000000000001</v>
      </c>
      <c r="E42" t="s">
        <v>19</v>
      </c>
      <c r="F42" s="45" t="e">
        <f>(D42*1000)-D43-'Table 8.1'!B44</f>
        <v>#REF!</v>
      </c>
      <c r="G42" s="46" t="e">
        <f>IF(F42=0,"chksm","NO")</f>
        <v>#REF!</v>
      </c>
    </row>
    <row r="43" spans="2:10" x14ac:dyDescent="0.2">
      <c r="C43" s="41" t="s">
        <v>33</v>
      </c>
      <c r="D43" s="43" t="e">
        <f>'Table 8.1'!#REF!</f>
        <v>#REF!</v>
      </c>
      <c r="E43" t="s">
        <v>17</v>
      </c>
    </row>
    <row r="44" spans="2:10" x14ac:dyDescent="0.2">
      <c r="C44" s="41" t="s">
        <v>21</v>
      </c>
      <c r="D44" s="43" t="e">
        <f>'Table 8.1'!#REF!*100</f>
        <v>#REF!</v>
      </c>
      <c r="E44" t="s">
        <v>22</v>
      </c>
    </row>
    <row r="45" spans="2:10" x14ac:dyDescent="0.2">
      <c r="C45" s="41" t="s">
        <v>34</v>
      </c>
      <c r="D45" s="43" t="e">
        <f>#REF!/1000</f>
        <v>#REF!</v>
      </c>
      <c r="E45" t="s">
        <v>19</v>
      </c>
    </row>
    <row r="46" spans="2:10" x14ac:dyDescent="0.2">
      <c r="C46" s="41" t="s">
        <v>35</v>
      </c>
      <c r="D46" s="43" t="e">
        <f>#REF!</f>
        <v>#REF!</v>
      </c>
      <c r="E46" t="s">
        <v>17</v>
      </c>
    </row>
    <row r="47" spans="2:10" x14ac:dyDescent="0.2">
      <c r="C47" s="41" t="s">
        <v>36</v>
      </c>
      <c r="D47" s="43" t="e">
        <f>#REF!</f>
        <v>#REF!</v>
      </c>
      <c r="E47" t="s">
        <v>17</v>
      </c>
    </row>
    <row r="48" spans="2:10" x14ac:dyDescent="0.2">
      <c r="C48" s="41"/>
    </row>
    <row r="49" spans="3:3" x14ac:dyDescent="0.2">
      <c r="C49" s="41"/>
    </row>
    <row r="50" spans="3:3" x14ac:dyDescent="0.2">
      <c r="C50" s="41"/>
    </row>
    <row r="51" spans="3:3" x14ac:dyDescent="0.2">
      <c r="C51" s="41"/>
    </row>
    <row r="52" spans="3:3" x14ac:dyDescent="0.2">
      <c r="C52" s="41"/>
    </row>
    <row r="53" spans="3:3" x14ac:dyDescent="0.2">
      <c r="C53" s="41"/>
    </row>
    <row r="54" spans="3:3" x14ac:dyDescent="0.2">
      <c r="C54" s="41"/>
    </row>
    <row r="55" spans="3:3" x14ac:dyDescent="0.2">
      <c r="C55" s="41"/>
    </row>
    <row r="56" spans="3:3" x14ac:dyDescent="0.2">
      <c r="C56" s="41"/>
    </row>
    <row r="57" spans="3:3" x14ac:dyDescent="0.2">
      <c r="C57" s="41"/>
    </row>
    <row r="58" spans="3:3" x14ac:dyDescent="0.2">
      <c r="C58" s="41"/>
    </row>
    <row r="59" spans="3:3" x14ac:dyDescent="0.2">
      <c r="C59" s="41"/>
    </row>
    <row r="60" spans="3:3" x14ac:dyDescent="0.2">
      <c r="C60" s="41"/>
    </row>
    <row r="61" spans="3:3" x14ac:dyDescent="0.2">
      <c r="C61" s="41"/>
    </row>
    <row r="62" spans="3:3" x14ac:dyDescent="0.2">
      <c r="C62" s="41"/>
    </row>
    <row r="63" spans="3:3" x14ac:dyDescent="0.2">
      <c r="C63" s="41"/>
    </row>
    <row r="64" spans="3:3" x14ac:dyDescent="0.2">
      <c r="C64" s="41"/>
    </row>
    <row r="65" spans="3:3" x14ac:dyDescent="0.2">
      <c r="C65" s="41"/>
    </row>
    <row r="66" spans="3:3" x14ac:dyDescent="0.2">
      <c r="C66" s="41"/>
    </row>
    <row r="67" spans="3:3" x14ac:dyDescent="0.2">
      <c r="C67" s="41"/>
    </row>
    <row r="68" spans="3:3" x14ac:dyDescent="0.2">
      <c r="C68" s="41"/>
    </row>
    <row r="69" spans="3:3" x14ac:dyDescent="0.2">
      <c r="C69" s="41"/>
    </row>
    <row r="70" spans="3:3" x14ac:dyDescent="0.2">
      <c r="C70" s="41"/>
    </row>
    <row r="71" spans="3:3" x14ac:dyDescent="0.2">
      <c r="C71" s="41"/>
    </row>
    <row r="72" spans="3:3" x14ac:dyDescent="0.2">
      <c r="C72" s="41"/>
    </row>
    <row r="73" spans="3:3" x14ac:dyDescent="0.2">
      <c r="C73" s="41"/>
    </row>
    <row r="74" spans="3:3" x14ac:dyDescent="0.2">
      <c r="C74" s="41"/>
    </row>
    <row r="75" spans="3:3" x14ac:dyDescent="0.2">
      <c r="C75" s="41"/>
    </row>
    <row r="76" spans="3:3" x14ac:dyDescent="0.2">
      <c r="C76" s="41"/>
    </row>
    <row r="77" spans="3:3" x14ac:dyDescent="0.2">
      <c r="C77" s="41"/>
    </row>
    <row r="78" spans="3:3" x14ac:dyDescent="0.2">
      <c r="C78" s="41"/>
    </row>
    <row r="79" spans="3:3" x14ac:dyDescent="0.2">
      <c r="C79" s="41"/>
    </row>
    <row r="80" spans="3:3" x14ac:dyDescent="0.2">
      <c r="C80" s="41"/>
    </row>
    <row r="81" spans="3:3" x14ac:dyDescent="0.2">
      <c r="C81" s="41"/>
    </row>
    <row r="82" spans="3:3" x14ac:dyDescent="0.2">
      <c r="C82" s="41"/>
    </row>
    <row r="83" spans="3:3" x14ac:dyDescent="0.2">
      <c r="C83" s="41"/>
    </row>
    <row r="84" spans="3:3" x14ac:dyDescent="0.2">
      <c r="C84" s="41"/>
    </row>
    <row r="85" spans="3:3" x14ac:dyDescent="0.2">
      <c r="C85" s="41"/>
    </row>
    <row r="86" spans="3:3" x14ac:dyDescent="0.2">
      <c r="C86" s="41"/>
    </row>
    <row r="87" spans="3:3" x14ac:dyDescent="0.2">
      <c r="C87" s="41"/>
    </row>
    <row r="88" spans="3:3" x14ac:dyDescent="0.2">
      <c r="C88" s="41"/>
    </row>
    <row r="89" spans="3:3" x14ac:dyDescent="0.2">
      <c r="C89" s="41"/>
    </row>
    <row r="90" spans="3:3" x14ac:dyDescent="0.2">
      <c r="C90" s="41"/>
    </row>
    <row r="91" spans="3:3" x14ac:dyDescent="0.2">
      <c r="C91" s="41"/>
    </row>
    <row r="92" spans="3:3" x14ac:dyDescent="0.2">
      <c r="C92" s="41"/>
    </row>
    <row r="93" spans="3:3" x14ac:dyDescent="0.2">
      <c r="C93" s="41"/>
    </row>
    <row r="94" spans="3:3" x14ac:dyDescent="0.2">
      <c r="C94" s="41"/>
    </row>
    <row r="95" spans="3:3" x14ac:dyDescent="0.2">
      <c r="C95" s="41"/>
    </row>
    <row r="96" spans="3:3" x14ac:dyDescent="0.2">
      <c r="C96" s="41"/>
    </row>
    <row r="97" spans="3:3" x14ac:dyDescent="0.2">
      <c r="C97" s="41"/>
    </row>
    <row r="98" spans="3:3" x14ac:dyDescent="0.2">
      <c r="C98" s="41"/>
    </row>
    <row r="99" spans="3:3" x14ac:dyDescent="0.2">
      <c r="C99" s="41"/>
    </row>
    <row r="100" spans="3:3" x14ac:dyDescent="0.2">
      <c r="C100" s="41"/>
    </row>
    <row r="101" spans="3:3" x14ac:dyDescent="0.2">
      <c r="C101" s="41"/>
    </row>
    <row r="102" spans="3:3" x14ac:dyDescent="0.2">
      <c r="C102" s="41"/>
    </row>
    <row r="103" spans="3:3" x14ac:dyDescent="0.2">
      <c r="C103" s="41"/>
    </row>
    <row r="104" spans="3:3" x14ac:dyDescent="0.2">
      <c r="C104" s="41"/>
    </row>
    <row r="105" spans="3:3" x14ac:dyDescent="0.2">
      <c r="C105" s="41"/>
    </row>
    <row r="106" spans="3:3" x14ac:dyDescent="0.2">
      <c r="C106" s="41"/>
    </row>
    <row r="107" spans="3:3" x14ac:dyDescent="0.2">
      <c r="C107" s="41"/>
    </row>
    <row r="108" spans="3:3" x14ac:dyDescent="0.2">
      <c r="C108" s="41"/>
    </row>
    <row r="109" spans="3:3" x14ac:dyDescent="0.2">
      <c r="C109" s="41"/>
    </row>
  </sheetData>
  <mergeCells count="3">
    <mergeCell ref="B4:J8"/>
    <mergeCell ref="B17:J23"/>
    <mergeCell ref="B35:J40"/>
  </mergeCell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F24"/>
  <sheetViews>
    <sheetView showGridLines="0" zoomScaleNormal="100" workbookViewId="0"/>
  </sheetViews>
  <sheetFormatPr defaultRowHeight="14.25" x14ac:dyDescent="0.2"/>
  <cols>
    <col min="1" max="1" width="52.625" customWidth="1"/>
    <col min="2" max="5" width="8.625" style="207" customWidth="1"/>
  </cols>
  <sheetData>
    <row r="1" spans="1:6" x14ac:dyDescent="0.2">
      <c r="A1" s="260" t="s">
        <v>145</v>
      </c>
    </row>
    <row r="2" spans="1:6" x14ac:dyDescent="0.2">
      <c r="A2" s="341" t="s">
        <v>377</v>
      </c>
      <c r="B2" s="341"/>
      <c r="C2" s="341"/>
      <c r="D2" s="341"/>
      <c r="E2" s="341"/>
    </row>
    <row r="3" spans="1:6" x14ac:dyDescent="0.2">
      <c r="A3" s="18"/>
      <c r="B3" s="208"/>
      <c r="C3" s="208"/>
      <c r="D3" s="208"/>
      <c r="E3" s="208"/>
    </row>
    <row r="4" spans="1:6" x14ac:dyDescent="0.2">
      <c r="A4" s="35"/>
      <c r="B4" s="209" t="s">
        <v>71</v>
      </c>
      <c r="C4" s="210" t="s">
        <v>199</v>
      </c>
      <c r="D4" s="210" t="s">
        <v>208</v>
      </c>
      <c r="E4" s="210" t="s">
        <v>271</v>
      </c>
    </row>
    <row r="5" spans="1:6" x14ac:dyDescent="0.2">
      <c r="A5" s="6"/>
      <c r="B5" s="209" t="s">
        <v>22</v>
      </c>
      <c r="C5" s="210" t="s">
        <v>22</v>
      </c>
      <c r="D5" s="210" t="s">
        <v>22</v>
      </c>
      <c r="E5" s="210" t="s">
        <v>22</v>
      </c>
    </row>
    <row r="6" spans="1:6" x14ac:dyDescent="0.2">
      <c r="A6" s="6"/>
      <c r="B6" s="209"/>
      <c r="C6" s="210"/>
      <c r="D6" s="210"/>
      <c r="E6" s="210"/>
    </row>
    <row r="7" spans="1:6" x14ac:dyDescent="0.2">
      <c r="A7" s="2" t="s">
        <v>146</v>
      </c>
      <c r="B7" s="209"/>
      <c r="C7" s="210"/>
      <c r="D7" s="210"/>
      <c r="E7" s="210"/>
    </row>
    <row r="8" spans="1:6" x14ac:dyDescent="0.2">
      <c r="A8" s="59" t="s">
        <v>147</v>
      </c>
      <c r="B8" s="30">
        <v>2.5</v>
      </c>
      <c r="C8" s="70">
        <v>2.5</v>
      </c>
      <c r="D8" s="70">
        <v>2.5</v>
      </c>
      <c r="E8" s="70">
        <v>2.5</v>
      </c>
    </row>
    <row r="9" spans="1:6" x14ac:dyDescent="0.2">
      <c r="A9" s="49" t="s">
        <v>148</v>
      </c>
      <c r="B9" s="30">
        <v>2.5</v>
      </c>
      <c r="C9" s="70">
        <v>2.5</v>
      </c>
      <c r="D9" s="70">
        <v>2.5</v>
      </c>
      <c r="E9" s="70">
        <v>2.5</v>
      </c>
    </row>
    <row r="10" spans="1:6" x14ac:dyDescent="0.2">
      <c r="A10" s="49" t="s">
        <v>149</v>
      </c>
      <c r="B10" s="30">
        <v>2.5</v>
      </c>
      <c r="C10" s="70">
        <v>2.5</v>
      </c>
      <c r="D10" s="70">
        <v>2.5</v>
      </c>
      <c r="E10" s="70">
        <v>2.5</v>
      </c>
    </row>
    <row r="11" spans="1:6" x14ac:dyDescent="0.2">
      <c r="A11" s="49" t="s">
        <v>150</v>
      </c>
      <c r="B11" s="30">
        <v>2.5</v>
      </c>
      <c r="C11" s="70">
        <v>2.5</v>
      </c>
      <c r="D11" s="70">
        <v>2.5</v>
      </c>
      <c r="E11" s="70">
        <v>2.5</v>
      </c>
    </row>
    <row r="12" spans="1:6" x14ac:dyDescent="0.2">
      <c r="A12" s="49" t="s">
        <v>151</v>
      </c>
      <c r="B12" s="30">
        <v>2.5</v>
      </c>
      <c r="C12" s="70">
        <v>2.5</v>
      </c>
      <c r="D12" s="70">
        <v>2.5</v>
      </c>
      <c r="E12" s="70">
        <v>2.5</v>
      </c>
    </row>
    <row r="13" spans="1:6" x14ac:dyDescent="0.2">
      <c r="A13" s="49" t="s">
        <v>152</v>
      </c>
      <c r="B13" s="30">
        <v>2.5</v>
      </c>
      <c r="C13" s="70">
        <v>2.5</v>
      </c>
      <c r="D13" s="70">
        <v>2.5</v>
      </c>
      <c r="E13" s="70">
        <v>2.5</v>
      </c>
      <c r="F13" s="100"/>
    </row>
    <row r="14" spans="1:6" x14ac:dyDescent="0.2">
      <c r="A14" s="49" t="s">
        <v>153</v>
      </c>
      <c r="B14" s="30">
        <v>2.5</v>
      </c>
      <c r="C14" s="70">
        <v>2.5</v>
      </c>
      <c r="D14" s="70">
        <v>2.5</v>
      </c>
      <c r="E14" s="70">
        <v>2.5</v>
      </c>
      <c r="F14" s="100"/>
    </row>
    <row r="15" spans="1:6" x14ac:dyDescent="0.2">
      <c r="A15" s="49" t="s">
        <v>154</v>
      </c>
      <c r="B15" s="30">
        <v>-0.13</v>
      </c>
      <c r="C15" s="70">
        <v>-0.13</v>
      </c>
      <c r="D15" s="70">
        <v>-0.13</v>
      </c>
      <c r="E15" s="70">
        <v>-0.13</v>
      </c>
      <c r="F15" s="100"/>
    </row>
    <row r="16" spans="1:6" x14ac:dyDescent="0.2">
      <c r="A16" s="49" t="s">
        <v>155</v>
      </c>
      <c r="B16" s="30">
        <v>4.8600000000000003</v>
      </c>
      <c r="C16" s="70">
        <v>4.8600000000000003</v>
      </c>
      <c r="D16" s="70">
        <v>4.8600000000000003</v>
      </c>
      <c r="E16" s="70">
        <v>4.8600000000000003</v>
      </c>
      <c r="F16" s="70"/>
    </row>
    <row r="17" spans="1:6" x14ac:dyDescent="0.2">
      <c r="A17" s="49" t="s">
        <v>259</v>
      </c>
      <c r="B17" s="30">
        <v>5.54</v>
      </c>
      <c r="C17" s="70">
        <v>5.54</v>
      </c>
      <c r="D17" s="70">
        <v>5.54</v>
      </c>
      <c r="E17" s="70">
        <v>5.54</v>
      </c>
      <c r="F17" s="100"/>
    </row>
    <row r="18" spans="1:6" x14ac:dyDescent="0.2">
      <c r="A18" s="49" t="s">
        <v>260</v>
      </c>
      <c r="B18" s="30">
        <v>5.9</v>
      </c>
      <c r="C18" s="70">
        <v>5.9</v>
      </c>
      <c r="D18" s="70">
        <v>5.9</v>
      </c>
      <c r="E18" s="70">
        <v>5.9</v>
      </c>
      <c r="F18" s="100"/>
    </row>
    <row r="19" spans="1:6" x14ac:dyDescent="0.2">
      <c r="A19" s="299" t="s">
        <v>156</v>
      </c>
      <c r="B19" s="209"/>
      <c r="C19" s="210"/>
      <c r="D19" s="210"/>
      <c r="E19" s="210"/>
    </row>
    <row r="20" spans="1:6" x14ac:dyDescent="0.2">
      <c r="A20" s="32" t="s">
        <v>157</v>
      </c>
      <c r="B20" s="211">
        <v>5.09</v>
      </c>
      <c r="C20" s="298">
        <v>5.09</v>
      </c>
      <c r="D20" s="298">
        <v>5.09</v>
      </c>
      <c r="E20" s="298">
        <v>5.09</v>
      </c>
    </row>
    <row r="21" spans="1:6" x14ac:dyDescent="0.2">
      <c r="A21" s="32" t="s">
        <v>158</v>
      </c>
      <c r="B21" s="211">
        <v>10.11</v>
      </c>
      <c r="C21" s="298">
        <v>10.11</v>
      </c>
      <c r="D21" s="298">
        <v>10.11</v>
      </c>
      <c r="E21" s="298">
        <v>10.11</v>
      </c>
    </row>
    <row r="22" spans="1:6" x14ac:dyDescent="0.2">
      <c r="A22" s="99" t="s">
        <v>159</v>
      </c>
      <c r="B22" s="70"/>
      <c r="C22" s="70"/>
      <c r="D22" s="70"/>
      <c r="E22" s="70"/>
    </row>
    <row r="23" spans="1:6" x14ac:dyDescent="0.2">
      <c r="A23" s="81"/>
      <c r="B23" s="212"/>
      <c r="C23" s="212"/>
      <c r="D23" s="212"/>
      <c r="E23" s="212"/>
    </row>
    <row r="24" spans="1:6" x14ac:dyDescent="0.2">
      <c r="A24" s="73"/>
      <c r="B24" s="213"/>
      <c r="C24" s="213"/>
      <c r="D24" s="213"/>
      <c r="E24" s="213"/>
    </row>
  </sheetData>
  <mergeCells count="1">
    <mergeCell ref="A2:E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41"/>
  <sheetViews>
    <sheetView showGridLines="0" zoomScaleNormal="100" workbookViewId="0"/>
  </sheetViews>
  <sheetFormatPr defaultRowHeight="14.25" x14ac:dyDescent="0.2"/>
  <cols>
    <col min="1" max="1" width="50.25" customWidth="1"/>
    <col min="2" max="2" width="10.625" customWidth="1"/>
    <col min="3" max="3" width="10" customWidth="1"/>
    <col min="4" max="4" width="9.125" customWidth="1"/>
  </cols>
  <sheetData>
    <row r="1" spans="1:4" x14ac:dyDescent="0.2">
      <c r="A1" s="259" t="s">
        <v>160</v>
      </c>
    </row>
    <row r="2" spans="1:4" x14ac:dyDescent="0.2">
      <c r="A2" s="324" t="s">
        <v>380</v>
      </c>
      <c r="B2" s="324"/>
      <c r="C2" s="324"/>
      <c r="D2" s="324"/>
    </row>
    <row r="3" spans="1:4" x14ac:dyDescent="0.2">
      <c r="A3" s="18"/>
      <c r="B3" s="18"/>
      <c r="C3" s="18"/>
      <c r="D3" s="18"/>
    </row>
    <row r="4" spans="1:4" x14ac:dyDescent="0.2">
      <c r="A4" s="6"/>
      <c r="B4" s="19" t="s">
        <v>70</v>
      </c>
      <c r="C4" s="31" t="s">
        <v>71</v>
      </c>
      <c r="D4" s="5" t="s">
        <v>161</v>
      </c>
    </row>
    <row r="5" spans="1:4" x14ac:dyDescent="0.2">
      <c r="A5" s="56" t="s">
        <v>264</v>
      </c>
      <c r="B5" s="8"/>
      <c r="C5" s="29"/>
      <c r="D5" s="9"/>
    </row>
    <row r="6" spans="1:4" ht="0.6" customHeight="1" x14ac:dyDescent="0.2">
      <c r="A6" s="69"/>
      <c r="B6" s="8"/>
      <c r="C6" s="29"/>
      <c r="D6" s="9"/>
    </row>
    <row r="7" spans="1:4" x14ac:dyDescent="0.2">
      <c r="A7" s="2" t="s">
        <v>162</v>
      </c>
      <c r="B7" s="8"/>
      <c r="C7" s="29"/>
      <c r="D7" s="9"/>
    </row>
    <row r="8" spans="1:4" x14ac:dyDescent="0.2">
      <c r="A8" s="7" t="s">
        <v>163</v>
      </c>
      <c r="B8" s="214">
        <v>289.64999999999998</v>
      </c>
      <c r="C8" s="215">
        <v>296.89</v>
      </c>
      <c r="D8" s="216">
        <v>2.5</v>
      </c>
    </row>
    <row r="9" spans="1:4" x14ac:dyDescent="0.2">
      <c r="A9" s="3" t="s">
        <v>164</v>
      </c>
      <c r="B9" s="167"/>
      <c r="C9" s="217"/>
      <c r="D9" s="166"/>
    </row>
    <row r="10" spans="1:4" x14ac:dyDescent="0.2">
      <c r="A10" s="7" t="s">
        <v>261</v>
      </c>
      <c r="B10" s="218">
        <v>200.2</v>
      </c>
      <c r="C10" s="221">
        <v>205.2</v>
      </c>
      <c r="D10" s="216">
        <v>2.5</v>
      </c>
    </row>
    <row r="11" spans="1:4" x14ac:dyDescent="0.2">
      <c r="A11" s="7" t="s">
        <v>262</v>
      </c>
      <c r="B11" s="218">
        <v>266.7</v>
      </c>
      <c r="C11" s="221">
        <v>273.39999999999998</v>
      </c>
      <c r="D11" s="216">
        <v>2.5</v>
      </c>
    </row>
    <row r="12" spans="1:4" x14ac:dyDescent="0.2">
      <c r="A12" s="7" t="s">
        <v>263</v>
      </c>
      <c r="B12" s="218">
        <v>499</v>
      </c>
      <c r="C12" s="221">
        <v>511.5</v>
      </c>
      <c r="D12" s="216">
        <v>2.5</v>
      </c>
    </row>
    <row r="13" spans="1:4" ht="0.6" customHeight="1" x14ac:dyDescent="0.2">
      <c r="A13" s="7"/>
      <c r="B13" s="168"/>
      <c r="C13" s="217"/>
      <c r="D13" s="166"/>
    </row>
    <row r="14" spans="1:4" x14ac:dyDescent="0.2">
      <c r="A14" s="2" t="s">
        <v>165</v>
      </c>
      <c r="B14" s="169"/>
      <c r="C14" s="217"/>
      <c r="D14" s="164"/>
    </row>
    <row r="15" spans="1:4" x14ac:dyDescent="0.2">
      <c r="A15" s="7" t="s">
        <v>209</v>
      </c>
      <c r="B15" s="219">
        <v>4.4459999999999997</v>
      </c>
      <c r="C15" s="286">
        <v>4.5510000000000002</v>
      </c>
      <c r="D15" s="220">
        <v>2.5</v>
      </c>
    </row>
    <row r="16" spans="1:4" x14ac:dyDescent="0.2">
      <c r="A16" s="7" t="s">
        <v>210</v>
      </c>
      <c r="B16" s="219">
        <v>3.855</v>
      </c>
      <c r="C16" s="286">
        <v>3.9460000000000002</v>
      </c>
      <c r="D16" s="220">
        <v>2.5</v>
      </c>
    </row>
    <row r="17" spans="1:4" ht="0.6" customHeight="1" x14ac:dyDescent="0.2">
      <c r="A17" s="7"/>
      <c r="B17" s="169"/>
      <c r="C17" s="217"/>
      <c r="D17" s="164"/>
    </row>
    <row r="18" spans="1:4" x14ac:dyDescent="0.2">
      <c r="A18" s="2" t="s">
        <v>166</v>
      </c>
      <c r="B18" s="169"/>
      <c r="C18" s="217"/>
      <c r="D18" s="164"/>
    </row>
    <row r="19" spans="1:4" x14ac:dyDescent="0.2">
      <c r="A19" s="7" t="s">
        <v>167</v>
      </c>
      <c r="B19" s="219">
        <v>0.58799999999999997</v>
      </c>
      <c r="C19" s="286">
        <v>0.60299999999999998</v>
      </c>
      <c r="D19" s="220">
        <v>2.5</v>
      </c>
    </row>
    <row r="20" spans="1:4" ht="0.95" customHeight="1" x14ac:dyDescent="0.2">
      <c r="A20" s="7"/>
      <c r="B20" s="169"/>
      <c r="C20" s="217"/>
      <c r="D20" s="166"/>
    </row>
    <row r="21" spans="1:4" x14ac:dyDescent="0.2">
      <c r="A21" s="246" t="s">
        <v>265</v>
      </c>
      <c r="B21" s="169"/>
      <c r="C21" s="217"/>
      <c r="D21" s="166"/>
    </row>
    <row r="22" spans="1:4" ht="0.6" customHeight="1" x14ac:dyDescent="0.2">
      <c r="A22" s="71"/>
      <c r="B22" s="169"/>
      <c r="C22" s="217"/>
      <c r="D22" s="166"/>
    </row>
    <row r="23" spans="1:4" x14ac:dyDescent="0.2">
      <c r="A23" s="2" t="s">
        <v>162</v>
      </c>
      <c r="B23" s="169"/>
      <c r="C23" s="217"/>
      <c r="D23" s="166"/>
    </row>
    <row r="24" spans="1:4" x14ac:dyDescent="0.2">
      <c r="A24" s="7" t="s">
        <v>163</v>
      </c>
      <c r="B24" s="214">
        <v>307.8</v>
      </c>
      <c r="C24" s="215">
        <v>315.5</v>
      </c>
      <c r="D24" s="206">
        <v>2.5</v>
      </c>
    </row>
    <row r="25" spans="1:4" x14ac:dyDescent="0.2">
      <c r="A25" s="7" t="s">
        <v>168</v>
      </c>
      <c r="B25" s="214">
        <v>307.8</v>
      </c>
      <c r="C25" s="215">
        <v>315.5</v>
      </c>
      <c r="D25" s="206">
        <v>2.5</v>
      </c>
    </row>
    <row r="26" spans="1:4" x14ac:dyDescent="0.2">
      <c r="A26" s="7" t="s">
        <v>169</v>
      </c>
      <c r="B26" s="218">
        <v>285</v>
      </c>
      <c r="C26" s="221">
        <v>292.10000000000002</v>
      </c>
      <c r="D26" s="206">
        <v>2.5</v>
      </c>
    </row>
    <row r="27" spans="1:4" ht="0.6" customHeight="1" x14ac:dyDescent="0.2">
      <c r="A27" s="7"/>
      <c r="B27" s="167"/>
      <c r="C27" s="217"/>
      <c r="D27" s="166"/>
    </row>
    <row r="28" spans="1:4" x14ac:dyDescent="0.2">
      <c r="A28" s="2" t="s">
        <v>170</v>
      </c>
      <c r="B28" s="167"/>
      <c r="C28" s="217"/>
      <c r="D28" s="166"/>
    </row>
    <row r="29" spans="1:4" x14ac:dyDescent="0.2">
      <c r="A29" s="7" t="s">
        <v>171</v>
      </c>
      <c r="B29" s="214">
        <v>1155.3699999999999</v>
      </c>
      <c r="C29" s="215">
        <v>1184.25</v>
      </c>
      <c r="D29" s="206">
        <v>2.5</v>
      </c>
    </row>
    <row r="30" spans="1:4" x14ac:dyDescent="0.2">
      <c r="A30" s="7" t="s">
        <v>172</v>
      </c>
      <c r="B30" s="218">
        <v>424.6</v>
      </c>
      <c r="C30" s="221">
        <v>435.2</v>
      </c>
      <c r="D30" s="206">
        <v>2.5</v>
      </c>
    </row>
    <row r="31" spans="1:4" ht="0.6" customHeight="1" x14ac:dyDescent="0.2">
      <c r="A31" s="7"/>
      <c r="B31" s="169"/>
      <c r="C31" s="217"/>
      <c r="D31" s="166"/>
    </row>
    <row r="32" spans="1:4" x14ac:dyDescent="0.2">
      <c r="A32" s="2" t="s">
        <v>166</v>
      </c>
      <c r="B32" s="169"/>
      <c r="C32" s="217"/>
      <c r="D32" s="166"/>
    </row>
    <row r="33" spans="1:4" x14ac:dyDescent="0.2">
      <c r="A33" s="7" t="s">
        <v>167</v>
      </c>
      <c r="B33" s="219">
        <v>0.377</v>
      </c>
      <c r="C33" s="286">
        <v>0.38500000000000001</v>
      </c>
      <c r="D33" s="220">
        <v>2.5</v>
      </c>
    </row>
    <row r="34" spans="1:4" ht="3" customHeight="1" x14ac:dyDescent="0.2">
      <c r="A34" s="7"/>
      <c r="B34" s="8"/>
      <c r="C34" s="8"/>
      <c r="D34" s="8"/>
    </row>
    <row r="35" spans="1:4" s="296" customFormat="1" x14ac:dyDescent="0.2">
      <c r="A35" s="335" t="s">
        <v>378</v>
      </c>
      <c r="B35" s="335"/>
      <c r="C35" s="335"/>
      <c r="D35" s="335"/>
    </row>
    <row r="36" spans="1:4" s="296" customFormat="1" x14ac:dyDescent="0.2">
      <c r="A36" s="335" t="s">
        <v>198</v>
      </c>
      <c r="B36" s="335"/>
      <c r="C36" s="335"/>
      <c r="D36" s="335"/>
    </row>
    <row r="37" spans="1:4" s="296" customFormat="1" x14ac:dyDescent="0.2">
      <c r="A37" s="335" t="s">
        <v>379</v>
      </c>
      <c r="B37" s="335"/>
      <c r="C37" s="335"/>
      <c r="D37" s="335"/>
    </row>
    <row r="38" spans="1:4" s="296" customFormat="1" x14ac:dyDescent="0.2">
      <c r="A38" s="335" t="s">
        <v>173</v>
      </c>
      <c r="B38" s="335"/>
      <c r="C38" s="335"/>
      <c r="D38" s="335"/>
    </row>
    <row r="39" spans="1:4" s="296" customFormat="1" x14ac:dyDescent="0.2">
      <c r="A39" s="335" t="s">
        <v>174</v>
      </c>
      <c r="B39" s="335"/>
      <c r="C39" s="335"/>
      <c r="D39" s="335"/>
    </row>
    <row r="40" spans="1:4" s="296" customFormat="1" x14ac:dyDescent="0.2">
      <c r="A40" s="335" t="s">
        <v>266</v>
      </c>
      <c r="B40" s="335"/>
      <c r="C40" s="335"/>
      <c r="D40" s="335"/>
    </row>
    <row r="41" spans="1:4" s="296" customFormat="1" x14ac:dyDescent="0.2">
      <c r="A41" s="335" t="s">
        <v>175</v>
      </c>
      <c r="B41" s="335"/>
      <c r="C41" s="335"/>
      <c r="D41" s="335"/>
    </row>
  </sheetData>
  <mergeCells count="8">
    <mergeCell ref="A40:D40"/>
    <mergeCell ref="A41:D41"/>
    <mergeCell ref="A2:D2"/>
    <mergeCell ref="A35:D35"/>
    <mergeCell ref="A36:D36"/>
    <mergeCell ref="A37:D37"/>
    <mergeCell ref="A39:D39"/>
    <mergeCell ref="A38:D3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F16"/>
  <sheetViews>
    <sheetView showGridLines="0" zoomScaleNormal="100" workbookViewId="0"/>
  </sheetViews>
  <sheetFormatPr defaultRowHeight="14.25" x14ac:dyDescent="0.2"/>
  <cols>
    <col min="1" max="1" width="33.25" customWidth="1"/>
    <col min="2" max="4" width="12.625" customWidth="1"/>
    <col min="5" max="5" width="3.625" customWidth="1"/>
    <col min="6" max="6" width="9.625" customWidth="1"/>
  </cols>
  <sheetData>
    <row r="1" spans="1:6" x14ac:dyDescent="0.2">
      <c r="A1" s="261" t="s">
        <v>176</v>
      </c>
      <c r="D1" s="10"/>
      <c r="E1" s="10"/>
    </row>
    <row r="2" spans="1:6" x14ac:dyDescent="0.2">
      <c r="A2" s="342" t="s">
        <v>389</v>
      </c>
      <c r="B2" s="342"/>
      <c r="C2" s="342"/>
      <c r="D2" s="342"/>
      <c r="E2" s="342"/>
      <c r="F2" s="342"/>
    </row>
    <row r="3" spans="1:6" x14ac:dyDescent="0.2">
      <c r="A3" s="20"/>
      <c r="B3" s="20"/>
      <c r="C3" s="20"/>
      <c r="D3" s="20"/>
      <c r="E3" s="20"/>
      <c r="F3" s="20"/>
    </row>
    <row r="4" spans="1:6" x14ac:dyDescent="0.2">
      <c r="B4" s="297" t="s">
        <v>70</v>
      </c>
      <c r="C4" s="88" t="s">
        <v>212</v>
      </c>
      <c r="D4" s="297" t="s">
        <v>177</v>
      </c>
      <c r="E4" s="297"/>
      <c r="F4" s="223" t="s">
        <v>382</v>
      </c>
    </row>
    <row r="5" spans="1:6" x14ac:dyDescent="0.2">
      <c r="A5" s="54" t="s">
        <v>211</v>
      </c>
      <c r="B5" s="19"/>
      <c r="C5" s="19"/>
      <c r="D5" s="19"/>
      <c r="E5" s="19"/>
      <c r="F5" s="223"/>
    </row>
    <row r="6" spans="1:6" x14ac:dyDescent="0.2">
      <c r="A6" s="295" t="s">
        <v>178</v>
      </c>
      <c r="B6" s="222">
        <v>2.4</v>
      </c>
      <c r="C6" s="222" t="s">
        <v>238</v>
      </c>
      <c r="D6" s="88" t="s">
        <v>238</v>
      </c>
      <c r="E6" s="296"/>
      <c r="F6" s="223">
        <v>2.4</v>
      </c>
    </row>
    <row r="7" spans="1:6" x14ac:dyDescent="0.2">
      <c r="A7" s="295" t="s">
        <v>383</v>
      </c>
      <c r="B7" s="222">
        <v>3.5</v>
      </c>
      <c r="C7" s="222" t="s">
        <v>238</v>
      </c>
      <c r="D7" s="88" t="s">
        <v>238</v>
      </c>
      <c r="E7" s="296"/>
      <c r="F7" s="223">
        <v>3.5</v>
      </c>
    </row>
    <row r="8" spans="1:6" x14ac:dyDescent="0.2">
      <c r="A8" s="295" t="s">
        <v>384</v>
      </c>
      <c r="B8" s="222">
        <v>5.2</v>
      </c>
      <c r="C8" s="222" t="s">
        <v>238</v>
      </c>
      <c r="D8" s="224" t="s">
        <v>238</v>
      </c>
      <c r="E8" s="296"/>
      <c r="F8" s="223" t="s">
        <v>381</v>
      </c>
    </row>
    <row r="9" spans="1:6" x14ac:dyDescent="0.2">
      <c r="A9" s="295" t="s">
        <v>179</v>
      </c>
      <c r="B9" s="222">
        <v>10.4</v>
      </c>
      <c r="C9" s="222" t="s">
        <v>238</v>
      </c>
      <c r="D9" s="224" t="s">
        <v>238</v>
      </c>
      <c r="E9" s="296"/>
      <c r="F9" s="223">
        <v>10.4</v>
      </c>
    </row>
    <row r="10" spans="1:6" x14ac:dyDescent="0.2">
      <c r="A10" s="295" t="s">
        <v>180</v>
      </c>
      <c r="B10" s="222">
        <v>10.4</v>
      </c>
      <c r="C10" s="222" t="s">
        <v>238</v>
      </c>
      <c r="D10" s="224" t="s">
        <v>238</v>
      </c>
      <c r="E10" s="296"/>
      <c r="F10" s="223">
        <v>10.4</v>
      </c>
    </row>
    <row r="11" spans="1:6" x14ac:dyDescent="0.2">
      <c r="A11" s="295" t="s">
        <v>385</v>
      </c>
      <c r="B11" s="222">
        <v>0</v>
      </c>
      <c r="C11" s="225" t="s">
        <v>238</v>
      </c>
      <c r="D11" s="224" t="s">
        <v>238</v>
      </c>
      <c r="E11" s="296"/>
      <c r="F11" s="223">
        <v>0</v>
      </c>
    </row>
    <row r="12" spans="1:6" ht="0.6" customHeight="1" x14ac:dyDescent="0.2">
      <c r="A12" s="6"/>
      <c r="B12" s="21"/>
      <c r="C12" s="21"/>
      <c r="D12" s="74"/>
      <c r="E12" s="9"/>
      <c r="F12" s="21"/>
    </row>
    <row r="13" spans="1:6" x14ac:dyDescent="0.2">
      <c r="A13" s="343" t="s">
        <v>390</v>
      </c>
      <c r="B13" s="343"/>
      <c r="C13" s="343"/>
      <c r="D13" s="343"/>
      <c r="E13" s="343"/>
      <c r="F13" s="343"/>
    </row>
    <row r="14" spans="1:6" x14ac:dyDescent="0.2">
      <c r="A14" s="343" t="s">
        <v>386</v>
      </c>
      <c r="B14" s="343"/>
      <c r="C14" s="343"/>
      <c r="D14" s="343"/>
      <c r="E14" s="343"/>
      <c r="F14" s="343"/>
    </row>
    <row r="15" spans="1:6" x14ac:dyDescent="0.2">
      <c r="A15" s="343" t="s">
        <v>387</v>
      </c>
      <c r="B15" s="343"/>
      <c r="C15" s="343"/>
      <c r="D15" s="343"/>
      <c r="E15" s="343"/>
      <c r="F15" s="343"/>
    </row>
    <row r="16" spans="1:6" ht="23.45" customHeight="1" x14ac:dyDescent="0.2">
      <c r="A16" s="344" t="s">
        <v>388</v>
      </c>
      <c r="B16" s="344"/>
      <c r="C16" s="344"/>
      <c r="D16" s="344"/>
      <c r="E16" s="344"/>
      <c r="F16" s="344"/>
    </row>
  </sheetData>
  <mergeCells count="5">
    <mergeCell ref="A2:F2"/>
    <mergeCell ref="A13:F13"/>
    <mergeCell ref="A14:F14"/>
    <mergeCell ref="A15:F15"/>
    <mergeCell ref="A16:F1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F52"/>
  <sheetViews>
    <sheetView showGridLines="0" tabSelected="1" zoomScaleNormal="100" workbookViewId="0"/>
  </sheetViews>
  <sheetFormatPr defaultRowHeight="14.25" x14ac:dyDescent="0.2"/>
  <cols>
    <col min="1" max="1" width="49.875" customWidth="1"/>
    <col min="2" max="2" width="13.875" customWidth="1"/>
    <col min="3" max="3" width="5.125" customWidth="1"/>
    <col min="4" max="4" width="9.375" customWidth="1"/>
    <col min="5" max="5" width="2.625" customWidth="1"/>
  </cols>
  <sheetData>
    <row r="1" spans="1:5" x14ac:dyDescent="0.2">
      <c r="A1" s="285" t="s">
        <v>38</v>
      </c>
    </row>
    <row r="2" spans="1:5" x14ac:dyDescent="0.2">
      <c r="A2" s="324" t="s">
        <v>244</v>
      </c>
      <c r="B2" s="324"/>
      <c r="C2" s="324"/>
      <c r="D2" s="324"/>
      <c r="E2" s="37"/>
    </row>
    <row r="3" spans="1:5" x14ac:dyDescent="0.2">
      <c r="A3" s="325" t="s">
        <v>39</v>
      </c>
      <c r="B3" s="325"/>
      <c r="C3" s="325"/>
      <c r="D3" s="325"/>
      <c r="E3" s="86"/>
    </row>
    <row r="4" spans="1:5" x14ac:dyDescent="0.2">
      <c r="A4" s="87"/>
      <c r="B4" s="87"/>
      <c r="C4" s="87"/>
      <c r="D4" s="87"/>
      <c r="E4" s="86"/>
    </row>
    <row r="5" spans="1:5" s="12" customFormat="1" ht="11.25" x14ac:dyDescent="0.2">
      <c r="A5" s="4"/>
      <c r="B5" s="13" t="s">
        <v>70</v>
      </c>
      <c r="C5" s="13"/>
      <c r="D5" s="50" t="s">
        <v>71</v>
      </c>
      <c r="E5" s="13"/>
    </row>
    <row r="6" spans="1:5" s="12" customFormat="1" ht="11.25" x14ac:dyDescent="0.2">
      <c r="A6" s="4"/>
      <c r="B6" s="13" t="s">
        <v>42</v>
      </c>
      <c r="C6" s="13"/>
      <c r="D6" s="50" t="s">
        <v>43</v>
      </c>
      <c r="E6" s="13"/>
    </row>
    <row r="7" spans="1:5" s="12" customFormat="1" ht="11.25" x14ac:dyDescent="0.2">
      <c r="A7" s="4"/>
      <c r="B7" s="13" t="s">
        <v>44</v>
      </c>
      <c r="C7" s="13"/>
      <c r="D7" s="50" t="s">
        <v>45</v>
      </c>
      <c r="E7" s="13"/>
    </row>
    <row r="8" spans="1:5" s="12" customFormat="1" ht="11.25" x14ac:dyDescent="0.2">
      <c r="A8" s="4"/>
      <c r="B8" s="13" t="s">
        <v>46</v>
      </c>
      <c r="C8" s="13"/>
      <c r="D8" s="50" t="s">
        <v>46</v>
      </c>
      <c r="E8" s="13"/>
    </row>
    <row r="9" spans="1:5" s="12" customFormat="1" ht="11.25" customHeight="1" x14ac:dyDescent="0.2">
      <c r="A9" s="2" t="s">
        <v>47</v>
      </c>
      <c r="D9" s="51"/>
    </row>
    <row r="10" spans="1:5" s="12" customFormat="1" ht="11.25" customHeight="1" x14ac:dyDescent="0.2">
      <c r="A10" s="7" t="s">
        <v>48</v>
      </c>
      <c r="B10" s="199"/>
      <c r="C10" s="199"/>
      <c r="D10" s="262"/>
    </row>
    <row r="11" spans="1:5" s="12" customFormat="1" ht="11.25" customHeight="1" x14ac:dyDescent="0.2">
      <c r="A11" s="32" t="s">
        <v>0</v>
      </c>
      <c r="B11" s="263">
        <v>11.6</v>
      </c>
      <c r="C11" s="263"/>
      <c r="D11" s="264">
        <v>9.9</v>
      </c>
      <c r="E11" s="14"/>
    </row>
    <row r="12" spans="1:5" s="12" customFormat="1" ht="11.25" customHeight="1" x14ac:dyDescent="0.2">
      <c r="A12" s="32" t="s">
        <v>1</v>
      </c>
      <c r="B12" s="263">
        <v>0.6</v>
      </c>
      <c r="C12" s="263"/>
      <c r="D12" s="264">
        <v>0.6</v>
      </c>
      <c r="E12" s="14"/>
    </row>
    <row r="13" spans="1:5" s="12" customFormat="1" ht="11.25" customHeight="1" x14ac:dyDescent="0.2">
      <c r="A13" s="32" t="s">
        <v>2</v>
      </c>
      <c r="B13" s="263">
        <v>189.3</v>
      </c>
      <c r="C13" s="263"/>
      <c r="D13" s="264">
        <v>528.1</v>
      </c>
      <c r="E13" s="14"/>
    </row>
    <row r="14" spans="1:5" s="17" customFormat="1" ht="11.25" customHeight="1" x14ac:dyDescent="0.2">
      <c r="A14" s="3" t="s">
        <v>49</v>
      </c>
      <c r="B14" s="265">
        <v>201.6</v>
      </c>
      <c r="C14" s="265"/>
      <c r="D14" s="266">
        <v>538.70000000000005</v>
      </c>
      <c r="E14" s="15"/>
    </row>
    <row r="15" spans="1:5" s="12" customFormat="1" ht="11.25" customHeight="1" x14ac:dyDescent="0.2">
      <c r="A15" s="7" t="s">
        <v>50</v>
      </c>
      <c r="B15" s="263"/>
      <c r="C15" s="263"/>
      <c r="D15" s="264"/>
      <c r="E15" s="14"/>
    </row>
    <row r="16" spans="1:5" s="12" customFormat="1" ht="11.25" customHeight="1" x14ac:dyDescent="0.2">
      <c r="A16" s="32" t="s">
        <v>0</v>
      </c>
      <c r="B16" s="267">
        <v>98.7</v>
      </c>
      <c r="C16" s="267"/>
      <c r="D16" s="232">
        <v>59.4</v>
      </c>
      <c r="E16" s="14"/>
    </row>
    <row r="17" spans="1:6" s="12" customFormat="1" ht="11.25" customHeight="1" x14ac:dyDescent="0.2">
      <c r="A17" s="32" t="s">
        <v>1</v>
      </c>
      <c r="B17" s="268">
        <v>1256</v>
      </c>
      <c r="C17" s="263"/>
      <c r="D17" s="264">
        <v>715.1</v>
      </c>
      <c r="E17" s="14"/>
    </row>
    <row r="18" spans="1:6" s="12" customFormat="1" ht="11.25" customHeight="1" x14ac:dyDescent="0.2">
      <c r="A18" s="32" t="s">
        <v>2</v>
      </c>
      <c r="B18" s="263" t="s">
        <v>267</v>
      </c>
      <c r="C18" s="263"/>
      <c r="D18" s="264" t="s">
        <v>268</v>
      </c>
      <c r="E18" s="14"/>
    </row>
    <row r="19" spans="1:6" s="17" customFormat="1" ht="11.25" customHeight="1" x14ac:dyDescent="0.2">
      <c r="A19" s="3" t="s">
        <v>49</v>
      </c>
      <c r="B19" s="269">
        <v>1354.7</v>
      </c>
      <c r="C19" s="270"/>
      <c r="D19" s="271">
        <v>774.5</v>
      </c>
      <c r="E19" s="15"/>
    </row>
    <row r="20" spans="1:6" s="17" customFormat="1" ht="11.25" customHeight="1" x14ac:dyDescent="0.2">
      <c r="A20" s="55" t="s">
        <v>51</v>
      </c>
      <c r="B20" s="265"/>
      <c r="C20" s="265"/>
      <c r="D20" s="266"/>
      <c r="E20" s="14"/>
    </row>
    <row r="21" spans="1:6" s="17" customFormat="1" ht="11.25" customHeight="1" x14ac:dyDescent="0.2">
      <c r="A21" s="32" t="s">
        <v>0</v>
      </c>
      <c r="B21" s="263">
        <v>2.1</v>
      </c>
      <c r="C21" s="263"/>
      <c r="D21" s="264">
        <v>1.2</v>
      </c>
      <c r="E21" s="14"/>
    </row>
    <row r="22" spans="1:6" s="17" customFormat="1" ht="11.25" customHeight="1" x14ac:dyDescent="0.2">
      <c r="A22" s="32" t="s">
        <v>1</v>
      </c>
      <c r="B22" s="263">
        <v>12.7</v>
      </c>
      <c r="C22" s="263"/>
      <c r="D22" s="264">
        <v>7.9</v>
      </c>
      <c r="E22" s="14"/>
    </row>
    <row r="23" spans="1:6" s="17" customFormat="1" ht="11.25" customHeight="1" x14ac:dyDescent="0.2">
      <c r="A23" s="32" t="s">
        <v>2</v>
      </c>
      <c r="B23" s="263" t="s">
        <v>238</v>
      </c>
      <c r="C23" s="263"/>
      <c r="D23" s="264" t="s">
        <v>238</v>
      </c>
      <c r="E23" s="14"/>
    </row>
    <row r="24" spans="1:6" s="17" customFormat="1" ht="11.25" customHeight="1" x14ac:dyDescent="0.2">
      <c r="A24" s="3" t="s">
        <v>49</v>
      </c>
      <c r="B24" s="269">
        <v>14.8</v>
      </c>
      <c r="C24" s="269"/>
      <c r="D24" s="266">
        <v>9.1</v>
      </c>
      <c r="E24" s="14"/>
    </row>
    <row r="25" spans="1:6" s="17" customFormat="1" ht="11.25" customHeight="1" x14ac:dyDescent="0.2">
      <c r="A25" s="3" t="s">
        <v>52</v>
      </c>
      <c r="B25" s="270">
        <v>-1167.9000000000001</v>
      </c>
      <c r="C25" s="270"/>
      <c r="D25" s="272">
        <v>-245</v>
      </c>
      <c r="E25" s="15"/>
    </row>
    <row r="26" spans="1:6" s="12" customFormat="1" ht="11.25" customHeight="1" x14ac:dyDescent="0.2">
      <c r="A26" s="2" t="s">
        <v>3</v>
      </c>
      <c r="B26" s="263"/>
      <c r="C26" s="263"/>
      <c r="D26" s="264"/>
      <c r="E26" s="14"/>
    </row>
    <row r="27" spans="1:6" s="12" customFormat="1" ht="11.25" customHeight="1" x14ac:dyDescent="0.2">
      <c r="A27" s="32" t="s">
        <v>48</v>
      </c>
      <c r="B27" s="267">
        <v>493.7</v>
      </c>
      <c r="C27" s="267"/>
      <c r="D27" s="193">
        <v>2130.3000000000002</v>
      </c>
      <c r="E27" s="14"/>
      <c r="F27" s="14"/>
    </row>
    <row r="28" spans="1:6" s="12" customFormat="1" ht="11.25" customHeight="1" x14ac:dyDescent="0.2">
      <c r="A28" s="32" t="s">
        <v>50</v>
      </c>
      <c r="B28" s="267">
        <v>596.6</v>
      </c>
      <c r="C28" s="267"/>
      <c r="D28" s="232">
        <v>756.2</v>
      </c>
      <c r="E28" s="14"/>
      <c r="F28"/>
    </row>
    <row r="29" spans="1:6" s="12" customFormat="1" ht="11.25" customHeight="1" x14ac:dyDescent="0.2">
      <c r="A29" s="32" t="s">
        <v>53</v>
      </c>
      <c r="B29" s="267">
        <v>108.8</v>
      </c>
      <c r="C29" s="267"/>
      <c r="D29" s="232">
        <v>86.4</v>
      </c>
      <c r="E29" s="14"/>
      <c r="F29"/>
    </row>
    <row r="30" spans="1:6" s="17" customFormat="1" ht="11.25" customHeight="1" x14ac:dyDescent="0.2">
      <c r="A30" s="3" t="s">
        <v>54</v>
      </c>
      <c r="B30" s="270">
        <v>-211.7</v>
      </c>
      <c r="C30" s="270"/>
      <c r="D30" s="271">
        <v>1287.5999999999999</v>
      </c>
      <c r="E30" s="15"/>
      <c r="F30" s="15"/>
    </row>
    <row r="31" spans="1:6" s="12" customFormat="1" ht="11.25" customHeight="1" x14ac:dyDescent="0.2">
      <c r="A31" s="2" t="s">
        <v>55</v>
      </c>
      <c r="B31" s="263"/>
      <c r="C31" s="263"/>
      <c r="D31" s="264"/>
      <c r="E31" s="14"/>
      <c r="F31" s="14"/>
    </row>
    <row r="32" spans="1:6" s="12" customFormat="1" ht="11.25" customHeight="1" x14ac:dyDescent="0.2">
      <c r="A32" s="32" t="s">
        <v>56</v>
      </c>
      <c r="B32" s="267">
        <v>1473.2</v>
      </c>
      <c r="C32" s="267"/>
      <c r="D32" s="232">
        <v>1495.5</v>
      </c>
      <c r="E32" s="14"/>
      <c r="F32"/>
    </row>
    <row r="33" spans="1:6" s="12" customFormat="1" ht="11.25" customHeight="1" x14ac:dyDescent="0.2">
      <c r="A33" s="32" t="s">
        <v>53</v>
      </c>
      <c r="B33" s="267">
        <v>32.4</v>
      </c>
      <c r="C33" s="267"/>
      <c r="D33" s="232">
        <v>28.3</v>
      </c>
      <c r="E33" s="14"/>
      <c r="F33"/>
    </row>
    <row r="34" spans="1:6" s="17" customFormat="1" ht="11.25" customHeight="1" x14ac:dyDescent="0.2">
      <c r="A34" s="3" t="s">
        <v>57</v>
      </c>
      <c r="B34" s="270">
        <v>-1505.5</v>
      </c>
      <c r="C34" s="270"/>
      <c r="D34" s="272">
        <v>-1523.8</v>
      </c>
      <c r="E34" s="15"/>
      <c r="F34" s="38"/>
    </row>
    <row r="35" spans="1:6" s="12" customFormat="1" ht="11.25" customHeight="1" x14ac:dyDescent="0.2">
      <c r="A35" s="2" t="s">
        <v>58</v>
      </c>
      <c r="B35" s="263"/>
      <c r="C35" s="263"/>
      <c r="D35" s="264"/>
      <c r="E35" s="14"/>
    </row>
    <row r="36" spans="1:6" s="12" customFormat="1" ht="11.25" customHeight="1" x14ac:dyDescent="0.2">
      <c r="A36" s="32" t="s">
        <v>48</v>
      </c>
      <c r="B36" s="267">
        <v>739.8</v>
      </c>
      <c r="C36" s="267"/>
      <c r="D36" s="232">
        <v>1016.6</v>
      </c>
      <c r="E36" s="14"/>
    </row>
    <row r="37" spans="1:6" s="12" customFormat="1" ht="11.25" customHeight="1" x14ac:dyDescent="0.2">
      <c r="A37" s="32" t="s">
        <v>56</v>
      </c>
      <c r="B37" s="267">
        <v>218.4</v>
      </c>
      <c r="C37" s="273"/>
      <c r="D37" s="232">
        <v>220.1</v>
      </c>
      <c r="E37" s="14"/>
    </row>
    <row r="38" spans="1:6" s="12" customFormat="1" ht="11.25" customHeight="1" x14ac:dyDescent="0.2">
      <c r="A38" s="32" t="s">
        <v>53</v>
      </c>
      <c r="B38" s="267">
        <v>660.2</v>
      </c>
      <c r="C38" s="273"/>
      <c r="D38" s="232">
        <v>662.9</v>
      </c>
      <c r="E38" s="14"/>
    </row>
    <row r="39" spans="1:6" s="17" customFormat="1" ht="11.25" customHeight="1" x14ac:dyDescent="0.2">
      <c r="A39" s="3" t="s">
        <v>59</v>
      </c>
      <c r="B39" s="270">
        <v>-138.80000000000001</v>
      </c>
      <c r="C39" s="274"/>
      <c r="D39" s="272">
        <v>133.6</v>
      </c>
      <c r="E39" s="15"/>
    </row>
    <row r="40" spans="1:6" s="12" customFormat="1" ht="11.25" customHeight="1" x14ac:dyDescent="0.2">
      <c r="A40" s="2" t="s">
        <v>60</v>
      </c>
      <c r="B40" s="275">
        <v>1435.2</v>
      </c>
      <c r="C40" s="275"/>
      <c r="D40" s="231">
        <v>3685.6</v>
      </c>
      <c r="E40" s="39"/>
    </row>
    <row r="41" spans="1:6" s="12" customFormat="1" ht="11.25" customHeight="1" x14ac:dyDescent="0.2">
      <c r="A41" s="32" t="s">
        <v>26</v>
      </c>
      <c r="B41" s="267">
        <v>541.4</v>
      </c>
      <c r="C41" s="267"/>
      <c r="D41" s="232">
        <v>2787.8</v>
      </c>
      <c r="E41" s="14"/>
    </row>
    <row r="42" spans="1:6" s="12" customFormat="1" ht="11.25" customHeight="1" x14ac:dyDescent="0.2">
      <c r="A42" s="32" t="s">
        <v>61</v>
      </c>
      <c r="B42" s="267">
        <v>855.2</v>
      </c>
      <c r="C42" s="267"/>
      <c r="D42" s="232">
        <v>858.1</v>
      </c>
      <c r="E42" s="14"/>
    </row>
    <row r="43" spans="1:6" s="12" customFormat="1" ht="11.25" customHeight="1" x14ac:dyDescent="0.2">
      <c r="A43" s="32" t="s">
        <v>62</v>
      </c>
      <c r="B43" s="267">
        <v>38.6</v>
      </c>
      <c r="C43" s="267"/>
      <c r="D43" s="232">
        <v>39.6</v>
      </c>
      <c r="E43" s="14"/>
    </row>
    <row r="44" spans="1:6" s="12" customFormat="1" ht="11.25" customHeight="1" x14ac:dyDescent="0.2">
      <c r="A44" s="2" t="s">
        <v>63</v>
      </c>
      <c r="B44" s="276">
        <v>4459</v>
      </c>
      <c r="C44" s="277"/>
      <c r="D44" s="231">
        <v>4033.1</v>
      </c>
      <c r="E44" s="39"/>
      <c r="F44" s="199"/>
    </row>
    <row r="45" spans="1:6" s="12" customFormat="1" ht="11.25" customHeight="1" x14ac:dyDescent="0.2">
      <c r="A45" s="32" t="s">
        <v>50</v>
      </c>
      <c r="B45" s="278">
        <v>3642.8</v>
      </c>
      <c r="C45" s="273"/>
      <c r="D45" s="232">
        <v>3246.3</v>
      </c>
      <c r="E45" s="14"/>
    </row>
    <row r="46" spans="1:6" s="12" customFormat="1" ht="11.25" customHeight="1" x14ac:dyDescent="0.2">
      <c r="A46" s="32" t="s">
        <v>51</v>
      </c>
      <c r="B46" s="278">
        <v>816.2</v>
      </c>
      <c r="C46" s="273"/>
      <c r="D46" s="232">
        <v>786.8</v>
      </c>
      <c r="E46" s="14"/>
    </row>
    <row r="47" spans="1:6" s="12" customFormat="1" ht="11.25" customHeight="1" x14ac:dyDescent="0.2">
      <c r="A47" s="2" t="s">
        <v>64</v>
      </c>
      <c r="B47" s="275">
        <v>-3023.8</v>
      </c>
      <c r="C47" s="277"/>
      <c r="D47" s="233">
        <v>-347.5</v>
      </c>
      <c r="E47" s="39"/>
    </row>
    <row r="48" spans="1:6" ht="15" x14ac:dyDescent="0.25">
      <c r="A48" s="1"/>
    </row>
    <row r="49" spans="1:6" s="16" customFormat="1" ht="30.75" customHeight="1" x14ac:dyDescent="0.2">
      <c r="A49" s="327" t="s">
        <v>245</v>
      </c>
      <c r="B49" s="327"/>
      <c r="C49" s="327"/>
      <c r="D49" s="327"/>
      <c r="E49" s="181"/>
      <c r="F49" s="12"/>
    </row>
    <row r="50" spans="1:6" s="16" customFormat="1" ht="12.75" customHeight="1" x14ac:dyDescent="0.2">
      <c r="A50" s="75" t="s">
        <v>65</v>
      </c>
      <c r="B50" s="75"/>
      <c r="C50" s="75"/>
      <c r="D50" s="75"/>
      <c r="E50" s="58"/>
      <c r="F50" s="12"/>
    </row>
    <row r="51" spans="1:6" s="16" customFormat="1" ht="21.75" customHeight="1" x14ac:dyDescent="0.2">
      <c r="A51" s="326" t="s">
        <v>189</v>
      </c>
      <c r="B51" s="326"/>
      <c r="C51" s="326"/>
      <c r="D51" s="326"/>
      <c r="E51" s="58"/>
      <c r="F51" s="12"/>
    </row>
    <row r="52" spans="1:6" x14ac:dyDescent="0.2">
      <c r="A52" s="73" t="s">
        <v>66</v>
      </c>
      <c r="B52" s="36"/>
      <c r="C52" s="36"/>
      <c r="D52" s="36"/>
      <c r="E52" s="36"/>
    </row>
  </sheetData>
  <mergeCells count="4">
    <mergeCell ref="A2:D2"/>
    <mergeCell ref="A3:D3"/>
    <mergeCell ref="A51:D51"/>
    <mergeCell ref="A49:D49"/>
  </mergeCells>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Q121"/>
  <sheetViews>
    <sheetView showGridLines="0" zoomScaleNormal="100" workbookViewId="0"/>
  </sheetViews>
  <sheetFormatPr defaultColWidth="9" defaultRowHeight="12.75" x14ac:dyDescent="0.2"/>
  <cols>
    <col min="1" max="1" width="41.625" style="11" customWidth="1"/>
    <col min="2" max="2" width="9" style="11" bestFit="1" customWidth="1"/>
    <col min="3" max="6" width="9" style="11"/>
    <col min="7" max="7" width="4.625" style="11" customWidth="1"/>
    <col min="8" max="11" width="9" style="11"/>
    <col min="12" max="12" width="9" style="11" customWidth="1"/>
    <col min="13" max="16384" width="9" style="11"/>
  </cols>
  <sheetData>
    <row r="1" spans="1:17" x14ac:dyDescent="0.2">
      <c r="A1" s="285" t="s">
        <v>67</v>
      </c>
      <c r="B1" s="83"/>
      <c r="C1" s="83"/>
      <c r="D1" s="83"/>
      <c r="E1" s="83"/>
      <c r="G1" s="83"/>
      <c r="H1" s="83"/>
      <c r="I1" s="83"/>
    </row>
    <row r="2" spans="1:17" x14ac:dyDescent="0.2">
      <c r="A2" s="324" t="s">
        <v>68</v>
      </c>
      <c r="B2" s="324"/>
      <c r="C2" s="324"/>
      <c r="D2" s="324"/>
      <c r="E2" s="324"/>
      <c r="F2" s="324"/>
      <c r="G2" s="83"/>
      <c r="H2" s="83"/>
      <c r="I2" s="83"/>
    </row>
    <row r="3" spans="1:17" x14ac:dyDescent="0.2">
      <c r="A3" s="18"/>
      <c r="B3" s="18"/>
      <c r="C3" s="18"/>
      <c r="D3" s="18"/>
      <c r="E3" s="18"/>
      <c r="F3" s="18"/>
      <c r="G3" s="83"/>
      <c r="H3" s="83"/>
      <c r="I3" s="83"/>
    </row>
    <row r="4" spans="1:17" s="12" customFormat="1" ht="11.25" x14ac:dyDescent="0.2">
      <c r="B4" s="27" t="s">
        <v>70</v>
      </c>
      <c r="C4" s="203" t="s">
        <v>269</v>
      </c>
      <c r="D4" s="27" t="s">
        <v>270</v>
      </c>
      <c r="E4" s="27" t="s">
        <v>208</v>
      </c>
      <c r="F4" s="27" t="s">
        <v>271</v>
      </c>
    </row>
    <row r="5" spans="1:17" s="12" customFormat="1" ht="22.5" x14ac:dyDescent="0.2">
      <c r="B5" s="27" t="s">
        <v>72</v>
      </c>
      <c r="C5" s="203" t="s">
        <v>73</v>
      </c>
      <c r="D5" s="85" t="s">
        <v>74</v>
      </c>
      <c r="E5" s="85" t="s">
        <v>74</v>
      </c>
      <c r="F5" s="85" t="s">
        <v>74</v>
      </c>
      <c r="M5" s="88"/>
      <c r="N5" s="88"/>
      <c r="O5" s="88"/>
      <c r="P5" s="88"/>
      <c r="Q5" s="88"/>
    </row>
    <row r="6" spans="1:17" s="12" customFormat="1" ht="11.1" customHeight="1" x14ac:dyDescent="0.2">
      <c r="A6" s="202" t="s">
        <v>240</v>
      </c>
      <c r="B6" s="27" t="s">
        <v>46</v>
      </c>
      <c r="C6" s="247" t="s">
        <v>46</v>
      </c>
      <c r="D6" s="27" t="s">
        <v>46</v>
      </c>
      <c r="E6" s="27" t="s">
        <v>46</v>
      </c>
      <c r="F6" s="27" t="s">
        <v>46</v>
      </c>
      <c r="M6" s="88"/>
      <c r="N6" s="88"/>
      <c r="O6" s="279"/>
      <c r="P6" s="279"/>
      <c r="Q6" s="279"/>
    </row>
    <row r="7" spans="1:17" s="12" customFormat="1" ht="11.1" customHeight="1" x14ac:dyDescent="0.2">
      <c r="A7" s="26" t="s">
        <v>76</v>
      </c>
      <c r="B7" s="27"/>
      <c r="C7" s="247"/>
      <c r="D7" s="27"/>
      <c r="E7" s="27"/>
      <c r="F7" s="27"/>
      <c r="M7" s="88"/>
      <c r="N7" s="88"/>
      <c r="O7" s="88"/>
      <c r="P7" s="88"/>
      <c r="Q7" s="88"/>
    </row>
    <row r="8" spans="1:17" s="12" customFormat="1" ht="11.45" customHeight="1" x14ac:dyDescent="0.2">
      <c r="A8" s="6" t="s">
        <v>77</v>
      </c>
      <c r="B8" s="13"/>
      <c r="C8" s="247"/>
      <c r="D8" s="13"/>
      <c r="E8" s="13"/>
      <c r="F8" s="13"/>
      <c r="M8" s="88"/>
      <c r="N8" s="88"/>
      <c r="O8" s="88"/>
      <c r="P8" s="88"/>
      <c r="Q8" s="88"/>
    </row>
    <row r="9" spans="1:17" s="12" customFormat="1" ht="11.1" customHeight="1" x14ac:dyDescent="0.2">
      <c r="A9" s="22" t="s">
        <v>78</v>
      </c>
      <c r="B9" s="63">
        <v>4.4000000000000004</v>
      </c>
      <c r="C9" s="248">
        <v>3.1</v>
      </c>
      <c r="D9" s="63">
        <v>3.5</v>
      </c>
      <c r="E9" s="63">
        <v>3.4</v>
      </c>
      <c r="F9" s="63">
        <v>6.1</v>
      </c>
      <c r="H9" s="306"/>
    </row>
    <row r="10" spans="1:17" s="12" customFormat="1" ht="11.1" customHeight="1" x14ac:dyDescent="0.2">
      <c r="A10" s="22" t="s">
        <v>246</v>
      </c>
      <c r="B10" s="63">
        <v>0.8</v>
      </c>
      <c r="C10" s="248">
        <v>0.8</v>
      </c>
      <c r="D10" s="63">
        <v>0.8</v>
      </c>
      <c r="E10" s="63">
        <v>0.8</v>
      </c>
      <c r="F10" s="63">
        <v>0.9</v>
      </c>
      <c r="H10" s="306"/>
    </row>
    <row r="11" spans="1:17" s="12" customFormat="1" ht="11.1" customHeight="1" x14ac:dyDescent="0.2">
      <c r="A11" s="22" t="s">
        <v>26</v>
      </c>
      <c r="B11" s="307">
        <v>6.5</v>
      </c>
      <c r="C11" s="248">
        <v>6</v>
      </c>
      <c r="D11" s="63">
        <v>6</v>
      </c>
      <c r="E11" s="63">
        <v>6.1</v>
      </c>
      <c r="F11" s="63">
        <v>9.5</v>
      </c>
      <c r="H11" s="306"/>
    </row>
    <row r="12" spans="1:17" s="12" customFormat="1" ht="11.1" customHeight="1" x14ac:dyDescent="0.2">
      <c r="A12" s="23" t="s">
        <v>49</v>
      </c>
      <c r="B12" s="64">
        <v>11.6</v>
      </c>
      <c r="C12" s="249">
        <v>9.9</v>
      </c>
      <c r="D12" s="64">
        <v>10.4</v>
      </c>
      <c r="E12" s="64">
        <v>10.3</v>
      </c>
      <c r="F12" s="180">
        <v>16.5</v>
      </c>
      <c r="H12" s="306"/>
    </row>
    <row r="13" spans="1:17" s="12" customFormat="1" ht="5.0999999999999996" customHeight="1" x14ac:dyDescent="0.2">
      <c r="A13" s="6"/>
      <c r="B13" s="65"/>
      <c r="C13" s="248"/>
      <c r="D13" s="65"/>
      <c r="E13" s="65"/>
      <c r="F13" s="65"/>
      <c r="H13" s="306"/>
    </row>
    <row r="14" spans="1:17" s="12" customFormat="1" ht="11.1" customHeight="1" x14ac:dyDescent="0.2">
      <c r="A14" s="6" t="s">
        <v>1</v>
      </c>
      <c r="B14" s="65"/>
      <c r="C14" s="248"/>
      <c r="D14" s="65"/>
      <c r="E14" s="65"/>
      <c r="F14" s="65"/>
      <c r="H14" s="306"/>
    </row>
    <row r="15" spans="1:17" s="12" customFormat="1" ht="11.1" customHeight="1" x14ac:dyDescent="0.2">
      <c r="A15" s="22" t="s">
        <v>246</v>
      </c>
      <c r="B15" s="63">
        <v>0.6</v>
      </c>
      <c r="C15" s="248">
        <v>0.6</v>
      </c>
      <c r="D15" s="63">
        <v>0.6</v>
      </c>
      <c r="E15" s="63">
        <v>0.6</v>
      </c>
      <c r="F15" s="63">
        <v>0.6</v>
      </c>
      <c r="H15" s="306"/>
    </row>
    <row r="16" spans="1:17" s="12" customFormat="1" ht="11.1" customHeight="1" x14ac:dyDescent="0.2">
      <c r="A16" s="23" t="s">
        <v>49</v>
      </c>
      <c r="B16" s="64">
        <v>0.6</v>
      </c>
      <c r="C16" s="249">
        <v>0.6</v>
      </c>
      <c r="D16" s="64">
        <v>0.6</v>
      </c>
      <c r="E16" s="64">
        <v>0.6</v>
      </c>
      <c r="F16" s="64">
        <v>0.6</v>
      </c>
      <c r="H16" s="306"/>
    </row>
    <row r="17" spans="1:8" s="12" customFormat="1" ht="5.0999999999999996" customHeight="1" x14ac:dyDescent="0.2">
      <c r="A17" s="6"/>
      <c r="B17" s="65"/>
      <c r="C17" s="248"/>
      <c r="D17" s="65"/>
      <c r="E17" s="65"/>
      <c r="F17" s="65"/>
      <c r="H17" s="306"/>
    </row>
    <row r="18" spans="1:8" s="12" customFormat="1" ht="11.1" customHeight="1" x14ac:dyDescent="0.2">
      <c r="A18" s="6" t="s">
        <v>2</v>
      </c>
      <c r="B18" s="65"/>
      <c r="C18" s="248"/>
      <c r="D18" s="65"/>
      <c r="E18" s="65"/>
      <c r="F18" s="65"/>
      <c r="H18" s="306"/>
    </row>
    <row r="19" spans="1:8" s="12" customFormat="1" ht="11.1" customHeight="1" x14ac:dyDescent="0.2">
      <c r="A19" s="22" t="s">
        <v>78</v>
      </c>
      <c r="B19" s="63">
        <v>116.2</v>
      </c>
      <c r="C19" s="248">
        <v>164.3</v>
      </c>
      <c r="D19" s="63">
        <v>190</v>
      </c>
      <c r="E19" s="63">
        <v>187.3</v>
      </c>
      <c r="F19" s="63">
        <v>176.2</v>
      </c>
      <c r="H19" s="306"/>
    </row>
    <row r="20" spans="1:8" s="12" customFormat="1" ht="11.1" customHeight="1" x14ac:dyDescent="0.2">
      <c r="A20" s="22" t="s">
        <v>246</v>
      </c>
      <c r="B20" s="63">
        <v>1.7</v>
      </c>
      <c r="C20" s="248">
        <v>1.8</v>
      </c>
      <c r="D20" s="63">
        <v>1.8</v>
      </c>
      <c r="E20" s="63">
        <v>1.9</v>
      </c>
      <c r="F20" s="63">
        <v>1.9</v>
      </c>
      <c r="H20" s="306"/>
    </row>
    <row r="21" spans="1:8" s="12" customFormat="1" ht="11.1" customHeight="1" x14ac:dyDescent="0.2">
      <c r="A21" s="22" t="s">
        <v>26</v>
      </c>
      <c r="B21" s="307">
        <v>71.400000000000006</v>
      </c>
      <c r="C21" s="248">
        <v>362.1</v>
      </c>
      <c r="D21" s="63">
        <v>284.89999999999998</v>
      </c>
      <c r="E21" s="63">
        <v>297.7</v>
      </c>
      <c r="F21" s="63">
        <v>335.3</v>
      </c>
      <c r="H21" s="306"/>
    </row>
    <row r="22" spans="1:8" s="12" customFormat="1" ht="11.1" customHeight="1" x14ac:dyDescent="0.2">
      <c r="A22" s="23" t="s">
        <v>49</v>
      </c>
      <c r="B22" s="64">
        <v>189.3</v>
      </c>
      <c r="C22" s="249">
        <v>528.1</v>
      </c>
      <c r="D22" s="64">
        <v>476.7</v>
      </c>
      <c r="E22" s="64">
        <v>486.8</v>
      </c>
      <c r="F22" s="64">
        <v>513.4</v>
      </c>
      <c r="H22" s="306"/>
    </row>
    <row r="23" spans="1:8" s="12" customFormat="1" ht="5.45" customHeight="1" x14ac:dyDescent="0.2">
      <c r="A23" s="23"/>
      <c r="B23" s="65"/>
      <c r="C23" s="248"/>
      <c r="D23" s="65"/>
      <c r="E23" s="65"/>
      <c r="F23" s="65"/>
      <c r="H23" s="306"/>
    </row>
    <row r="24" spans="1:8" s="12" customFormat="1" ht="11.1" customHeight="1" x14ac:dyDescent="0.2">
      <c r="A24" s="26" t="s">
        <v>79</v>
      </c>
      <c r="B24" s="65"/>
      <c r="C24" s="248"/>
      <c r="D24" s="65"/>
      <c r="E24" s="65"/>
      <c r="F24" s="65"/>
      <c r="H24" s="306"/>
    </row>
    <row r="25" spans="1:8" s="12" customFormat="1" ht="11.1" customHeight="1" x14ac:dyDescent="0.2">
      <c r="A25" s="6" t="s">
        <v>3</v>
      </c>
      <c r="B25" s="65"/>
      <c r="C25" s="248"/>
      <c r="D25" s="65"/>
      <c r="E25" s="65"/>
      <c r="F25" s="65"/>
      <c r="H25" s="306"/>
    </row>
    <row r="26" spans="1:8" s="12" customFormat="1" ht="11.1" customHeight="1" x14ac:dyDescent="0.2">
      <c r="A26" s="22" t="s">
        <v>78</v>
      </c>
      <c r="B26" s="186">
        <v>485.1</v>
      </c>
      <c r="C26" s="250">
        <v>507.4</v>
      </c>
      <c r="D26" s="186">
        <v>518.6</v>
      </c>
      <c r="E26" s="186">
        <v>482.3</v>
      </c>
      <c r="F26" s="186">
        <v>501</v>
      </c>
      <c r="H26" s="306"/>
    </row>
    <row r="27" spans="1:8" s="12" customFormat="1" ht="11.1" customHeight="1" x14ac:dyDescent="0.2">
      <c r="A27" s="22" t="s">
        <v>246</v>
      </c>
      <c r="B27" s="186">
        <v>8.6</v>
      </c>
      <c r="C27" s="250">
        <v>8.8000000000000007</v>
      </c>
      <c r="D27" s="186">
        <v>9</v>
      </c>
      <c r="E27" s="186">
        <v>9.1999999999999993</v>
      </c>
      <c r="F27" s="186">
        <v>9.5</v>
      </c>
      <c r="H27" s="306"/>
    </row>
    <row r="28" spans="1:8" s="12" customFormat="1" ht="11.1" customHeight="1" x14ac:dyDescent="0.2">
      <c r="A28" s="22" t="s">
        <v>26</v>
      </c>
      <c r="B28" s="235" t="s">
        <v>238</v>
      </c>
      <c r="C28" s="250">
        <v>1614.1</v>
      </c>
      <c r="D28" s="186">
        <v>877.9</v>
      </c>
      <c r="E28" s="186">
        <v>861.9</v>
      </c>
      <c r="F28" s="186">
        <v>910.7</v>
      </c>
      <c r="H28" s="306"/>
    </row>
    <row r="29" spans="1:8" s="12" customFormat="1" ht="11.1" customHeight="1" x14ac:dyDescent="0.2">
      <c r="A29" s="23" t="s">
        <v>49</v>
      </c>
      <c r="B29" s="187">
        <v>493.7</v>
      </c>
      <c r="C29" s="251">
        <v>2130.3000000000002</v>
      </c>
      <c r="D29" s="236">
        <v>1405.5</v>
      </c>
      <c r="E29" s="236">
        <v>1353.5</v>
      </c>
      <c r="F29" s="236">
        <v>1421.1</v>
      </c>
      <c r="H29" s="306"/>
    </row>
    <row r="30" spans="1:8" s="12" customFormat="1" ht="5.45" customHeight="1" x14ac:dyDescent="0.2">
      <c r="A30" s="6"/>
      <c r="B30" s="65"/>
      <c r="C30" s="248"/>
      <c r="D30" s="65"/>
      <c r="E30" s="65"/>
      <c r="F30" s="65"/>
      <c r="H30" s="306"/>
    </row>
    <row r="31" spans="1:8" s="12" customFormat="1" ht="11.1" customHeight="1" x14ac:dyDescent="0.2">
      <c r="A31" s="6" t="s">
        <v>4</v>
      </c>
      <c r="B31" s="65"/>
      <c r="C31" s="248"/>
      <c r="D31" s="65"/>
      <c r="E31" s="65"/>
      <c r="F31" s="65"/>
      <c r="H31" s="306"/>
    </row>
    <row r="32" spans="1:8" s="12" customFormat="1" ht="11.1" customHeight="1" x14ac:dyDescent="0.2">
      <c r="A32" s="22" t="s">
        <v>78</v>
      </c>
      <c r="B32" s="63">
        <v>1.7</v>
      </c>
      <c r="C32" s="248">
        <v>3.8</v>
      </c>
      <c r="D32" s="63">
        <v>6.2</v>
      </c>
      <c r="E32" s="63">
        <v>3</v>
      </c>
      <c r="F32" s="63">
        <v>2.2999999999999998</v>
      </c>
      <c r="H32" s="306"/>
    </row>
    <row r="33" spans="1:8" s="12" customFormat="1" ht="11.1" customHeight="1" x14ac:dyDescent="0.2">
      <c r="A33" s="22" t="s">
        <v>246</v>
      </c>
      <c r="B33" s="63">
        <v>0.1</v>
      </c>
      <c r="C33" s="248">
        <v>0.1</v>
      </c>
      <c r="D33" s="63">
        <v>0.1</v>
      </c>
      <c r="E33" s="63">
        <v>0.1</v>
      </c>
      <c r="F33" s="63">
        <v>0.1</v>
      </c>
      <c r="H33" s="306"/>
    </row>
    <row r="34" spans="1:8" s="12" customFormat="1" ht="11.1" customHeight="1" x14ac:dyDescent="0.2">
      <c r="A34" s="22" t="s">
        <v>26</v>
      </c>
      <c r="B34" s="307">
        <v>2.9</v>
      </c>
      <c r="C34" s="248">
        <v>6.6</v>
      </c>
      <c r="D34" s="63">
        <v>14.7</v>
      </c>
      <c r="E34" s="63">
        <v>6.4</v>
      </c>
      <c r="F34" s="63">
        <v>3.6</v>
      </c>
      <c r="H34" s="306"/>
    </row>
    <row r="35" spans="1:8" s="12" customFormat="1" ht="11.1" customHeight="1" x14ac:dyDescent="0.2">
      <c r="A35" s="23" t="s">
        <v>49</v>
      </c>
      <c r="B35" s="64">
        <v>4.7</v>
      </c>
      <c r="C35" s="249">
        <v>10.5</v>
      </c>
      <c r="D35" s="64">
        <v>21</v>
      </c>
      <c r="E35" s="64">
        <v>9.5</v>
      </c>
      <c r="F35" s="64">
        <v>5.9</v>
      </c>
      <c r="H35" s="306"/>
    </row>
    <row r="36" spans="1:8" s="12" customFormat="1" ht="5.45" customHeight="1" x14ac:dyDescent="0.2">
      <c r="A36" s="22"/>
      <c r="B36" s="65"/>
      <c r="C36" s="248"/>
      <c r="D36" s="65"/>
      <c r="E36" s="65"/>
      <c r="F36" s="65"/>
      <c r="H36" s="306"/>
    </row>
    <row r="37" spans="1:8" s="12" customFormat="1" ht="11.1" customHeight="1" x14ac:dyDescent="0.2">
      <c r="A37" s="6" t="s">
        <v>5</v>
      </c>
      <c r="B37" s="65"/>
      <c r="C37" s="248"/>
      <c r="D37" s="65"/>
      <c r="E37" s="65"/>
      <c r="F37" s="65"/>
      <c r="H37" s="306"/>
    </row>
    <row r="38" spans="1:8" s="12" customFormat="1" ht="11.1" customHeight="1" x14ac:dyDescent="0.2">
      <c r="A38" s="22" t="s">
        <v>78</v>
      </c>
      <c r="B38" s="63">
        <v>2.2000000000000002</v>
      </c>
      <c r="C38" s="248">
        <v>1.8</v>
      </c>
      <c r="D38" s="63">
        <v>1.8</v>
      </c>
      <c r="E38" s="63">
        <v>5</v>
      </c>
      <c r="F38" s="63">
        <v>1.3</v>
      </c>
      <c r="H38" s="306"/>
    </row>
    <row r="39" spans="1:8" s="12" customFormat="1" ht="11.1" customHeight="1" x14ac:dyDescent="0.2">
      <c r="A39" s="22" t="s">
        <v>246</v>
      </c>
      <c r="B39" s="63">
        <v>0.1</v>
      </c>
      <c r="C39" s="248">
        <v>0.1</v>
      </c>
      <c r="D39" s="63">
        <v>0.1</v>
      </c>
      <c r="E39" s="63">
        <v>0.1</v>
      </c>
      <c r="F39" s="63">
        <v>0.1</v>
      </c>
      <c r="H39" s="306"/>
    </row>
    <row r="40" spans="1:8" s="12" customFormat="1" ht="11.1" customHeight="1" x14ac:dyDescent="0.2">
      <c r="A40" s="22" t="s">
        <v>26</v>
      </c>
      <c r="B40" s="307">
        <v>3.6</v>
      </c>
      <c r="C40" s="248">
        <v>5.7</v>
      </c>
      <c r="D40" s="63">
        <v>4.5</v>
      </c>
      <c r="E40" s="63">
        <v>4.7</v>
      </c>
      <c r="F40" s="63">
        <v>12.8</v>
      </c>
      <c r="H40" s="306"/>
    </row>
    <row r="41" spans="1:8" s="12" customFormat="1" ht="11.1" customHeight="1" x14ac:dyDescent="0.2">
      <c r="A41" s="23" t="s">
        <v>49</v>
      </c>
      <c r="B41" s="64">
        <v>6</v>
      </c>
      <c r="C41" s="249">
        <v>7.5</v>
      </c>
      <c r="D41" s="64">
        <v>6.4</v>
      </c>
      <c r="E41" s="64">
        <v>9.8000000000000007</v>
      </c>
      <c r="F41" s="64">
        <v>14.2</v>
      </c>
      <c r="H41" s="306"/>
    </row>
    <row r="42" spans="1:8" s="12" customFormat="1" ht="5.45" customHeight="1" x14ac:dyDescent="0.2">
      <c r="A42" s="6"/>
      <c r="B42" s="65"/>
      <c r="C42" s="248"/>
      <c r="D42" s="65"/>
      <c r="E42" s="65"/>
      <c r="F42" s="65"/>
      <c r="H42" s="306"/>
    </row>
    <row r="43" spans="1:8" s="12" customFormat="1" ht="11.1" customHeight="1" x14ac:dyDescent="0.2">
      <c r="A43" s="25" t="s">
        <v>80</v>
      </c>
      <c r="B43" s="65"/>
      <c r="C43" s="248"/>
      <c r="D43" s="65"/>
      <c r="E43" s="65"/>
      <c r="F43" s="65"/>
      <c r="H43" s="306"/>
    </row>
    <row r="44" spans="1:8" s="12" customFormat="1" ht="11.1" customHeight="1" x14ac:dyDescent="0.2">
      <c r="A44" s="6" t="s">
        <v>81</v>
      </c>
      <c r="B44" s="65"/>
      <c r="C44" s="248"/>
      <c r="D44" s="65"/>
      <c r="E44" s="65"/>
      <c r="F44" s="65"/>
      <c r="H44" s="306"/>
    </row>
    <row r="45" spans="1:8" s="12" customFormat="1" ht="11.1" customHeight="1" x14ac:dyDescent="0.2">
      <c r="A45" s="22" t="s">
        <v>78</v>
      </c>
      <c r="B45" s="63">
        <v>18.3</v>
      </c>
      <c r="C45" s="248">
        <v>13.3</v>
      </c>
      <c r="D45" s="63">
        <v>13.6</v>
      </c>
      <c r="E45" s="63">
        <v>16.8</v>
      </c>
      <c r="F45" s="63">
        <v>16.7</v>
      </c>
      <c r="H45" s="306"/>
    </row>
    <row r="46" spans="1:8" s="12" customFormat="1" ht="11.1" customHeight="1" x14ac:dyDescent="0.2">
      <c r="A46" s="22" t="s">
        <v>246</v>
      </c>
      <c r="B46" s="63">
        <v>1</v>
      </c>
      <c r="C46" s="248">
        <v>1.1000000000000001</v>
      </c>
      <c r="D46" s="63">
        <v>1.2</v>
      </c>
      <c r="E46" s="63">
        <v>1.2</v>
      </c>
      <c r="F46" s="63">
        <v>1.2</v>
      </c>
      <c r="H46" s="306"/>
    </row>
    <row r="47" spans="1:8" s="12" customFormat="1" ht="11.1" customHeight="1" x14ac:dyDescent="0.2">
      <c r="A47" s="22" t="s">
        <v>26</v>
      </c>
      <c r="B47" s="307">
        <v>32.4</v>
      </c>
      <c r="C47" s="248">
        <v>23.3</v>
      </c>
      <c r="D47" s="63">
        <v>21.5</v>
      </c>
      <c r="E47" s="63">
        <v>25.6</v>
      </c>
      <c r="F47" s="63">
        <v>26.9</v>
      </c>
      <c r="H47" s="306"/>
    </row>
    <row r="48" spans="1:8" s="12" customFormat="1" ht="11.1" customHeight="1" x14ac:dyDescent="0.2">
      <c r="A48" s="23" t="s">
        <v>49</v>
      </c>
      <c r="B48" s="64">
        <v>51.6</v>
      </c>
      <c r="C48" s="249">
        <v>37.799999999999997</v>
      </c>
      <c r="D48" s="64">
        <v>36.299999999999997</v>
      </c>
      <c r="E48" s="64">
        <v>43.6</v>
      </c>
      <c r="F48" s="64">
        <v>44.9</v>
      </c>
      <c r="H48" s="306"/>
    </row>
    <row r="49" spans="1:8" s="12" customFormat="1" ht="5.0999999999999996" customHeight="1" x14ac:dyDescent="0.2">
      <c r="A49" s="6"/>
      <c r="B49" s="65"/>
      <c r="C49" s="248"/>
      <c r="D49" s="65"/>
      <c r="E49" s="65"/>
      <c r="F49" s="65"/>
      <c r="H49" s="306"/>
    </row>
    <row r="50" spans="1:8" s="12" customFormat="1" ht="11.1" customHeight="1" x14ac:dyDescent="0.2">
      <c r="A50" s="6" t="s">
        <v>7</v>
      </c>
      <c r="B50" s="65"/>
      <c r="C50" s="248"/>
      <c r="D50" s="65"/>
      <c r="E50" s="65"/>
      <c r="F50" s="65"/>
      <c r="H50" s="306"/>
    </row>
    <row r="51" spans="1:8" s="12" customFormat="1" ht="11.1" customHeight="1" x14ac:dyDescent="0.2">
      <c r="A51" s="22" t="s">
        <v>78</v>
      </c>
      <c r="B51" s="63">
        <v>0.7</v>
      </c>
      <c r="C51" s="248">
        <v>2.2999999999999998</v>
      </c>
      <c r="D51" s="63">
        <v>0.3</v>
      </c>
      <c r="E51" s="63">
        <v>1.4</v>
      </c>
      <c r="F51" s="63">
        <v>1.2</v>
      </c>
      <c r="H51" s="306"/>
    </row>
    <row r="52" spans="1:8" s="12" customFormat="1" ht="11.1" customHeight="1" x14ac:dyDescent="0.2">
      <c r="A52" s="22" t="s">
        <v>246</v>
      </c>
      <c r="B52" s="63">
        <v>0.1</v>
      </c>
      <c r="C52" s="248">
        <v>0.2</v>
      </c>
      <c r="D52" s="63">
        <v>0.2</v>
      </c>
      <c r="E52" s="63">
        <v>0.2</v>
      </c>
      <c r="F52" s="63">
        <v>0.2</v>
      </c>
      <c r="H52" s="306"/>
    </row>
    <row r="53" spans="1:8" s="12" customFormat="1" ht="11.1" customHeight="1" x14ac:dyDescent="0.2">
      <c r="A53" s="22" t="s">
        <v>26</v>
      </c>
      <c r="B53" s="307">
        <v>2.2999999999999998</v>
      </c>
      <c r="C53" s="248">
        <v>4.4000000000000004</v>
      </c>
      <c r="D53" s="63">
        <v>0.9</v>
      </c>
      <c r="E53" s="63">
        <v>2.5</v>
      </c>
      <c r="F53" s="63">
        <v>2.8</v>
      </c>
      <c r="H53" s="306"/>
    </row>
    <row r="54" spans="1:8" s="12" customFormat="1" ht="11.1" customHeight="1" x14ac:dyDescent="0.2">
      <c r="A54" s="23" t="s">
        <v>49</v>
      </c>
      <c r="B54" s="64">
        <v>3.1</v>
      </c>
      <c r="C54" s="249">
        <v>6.9</v>
      </c>
      <c r="D54" s="64">
        <v>1.4</v>
      </c>
      <c r="E54" s="64">
        <v>4</v>
      </c>
      <c r="F54" s="64">
        <v>4.0999999999999996</v>
      </c>
      <c r="H54" s="306"/>
    </row>
    <row r="55" spans="1:8" s="12" customFormat="1" ht="5.45" customHeight="1" x14ac:dyDescent="0.2">
      <c r="A55" s="23"/>
      <c r="B55" s="66"/>
      <c r="C55" s="252"/>
      <c r="D55" s="66"/>
      <c r="E55" s="66"/>
      <c r="F55" s="66"/>
      <c r="H55" s="306"/>
    </row>
    <row r="56" spans="1:8" s="12" customFormat="1" ht="11.45" customHeight="1" x14ac:dyDescent="0.2">
      <c r="A56" s="6" t="s">
        <v>9</v>
      </c>
      <c r="B56" s="65"/>
      <c r="C56" s="248"/>
      <c r="D56" s="65"/>
      <c r="E56" s="65"/>
      <c r="F56" s="65"/>
      <c r="H56" s="306"/>
    </row>
    <row r="57" spans="1:8" s="12" customFormat="1" ht="11.1" customHeight="1" x14ac:dyDescent="0.2">
      <c r="A57" s="22" t="s">
        <v>78</v>
      </c>
      <c r="B57" s="63">
        <v>10.3</v>
      </c>
      <c r="C57" s="248">
        <v>12.9</v>
      </c>
      <c r="D57" s="63">
        <v>14</v>
      </c>
      <c r="E57" s="63">
        <v>49.2</v>
      </c>
      <c r="F57" s="63">
        <v>49.2</v>
      </c>
      <c r="H57" s="306"/>
    </row>
    <row r="58" spans="1:8" s="12" customFormat="1" ht="11.1" customHeight="1" x14ac:dyDescent="0.2">
      <c r="A58" s="22" t="s">
        <v>246</v>
      </c>
      <c r="B58" s="63">
        <v>1.2</v>
      </c>
      <c r="C58" s="248">
        <v>1.2</v>
      </c>
      <c r="D58" s="63">
        <v>1.3</v>
      </c>
      <c r="E58" s="63">
        <v>1.3</v>
      </c>
      <c r="F58" s="63">
        <v>1.3</v>
      </c>
      <c r="H58" s="306"/>
    </row>
    <row r="59" spans="1:8" s="12" customFormat="1" ht="11.1" customHeight="1" x14ac:dyDescent="0.2">
      <c r="A59" s="22" t="s">
        <v>26</v>
      </c>
      <c r="B59" s="307">
        <v>18.7</v>
      </c>
      <c r="C59" s="248">
        <v>21.4</v>
      </c>
      <c r="D59" s="63">
        <v>24</v>
      </c>
      <c r="E59" s="63">
        <v>87</v>
      </c>
      <c r="F59" s="63">
        <v>87</v>
      </c>
      <c r="H59" s="306"/>
    </row>
    <row r="60" spans="1:8" s="12" customFormat="1" ht="11.1" customHeight="1" x14ac:dyDescent="0.2">
      <c r="A60" s="23" t="s">
        <v>49</v>
      </c>
      <c r="B60" s="64">
        <v>30.1</v>
      </c>
      <c r="C60" s="249">
        <v>35.5</v>
      </c>
      <c r="D60" s="64">
        <v>39.299999999999997</v>
      </c>
      <c r="E60" s="64">
        <v>137.6</v>
      </c>
      <c r="F60" s="64">
        <v>137.6</v>
      </c>
      <c r="H60" s="306"/>
    </row>
    <row r="61" spans="1:8" s="12" customFormat="1" ht="5.0999999999999996" customHeight="1" x14ac:dyDescent="0.2">
      <c r="A61" s="6"/>
      <c r="B61" s="14"/>
      <c r="C61" s="258"/>
      <c r="D61" s="14"/>
      <c r="E61" s="14"/>
      <c r="F61" s="14"/>
      <c r="H61" s="306"/>
    </row>
    <row r="62" spans="1:8" s="12" customFormat="1" ht="11.1" customHeight="1" x14ac:dyDescent="0.2">
      <c r="A62" s="6" t="s">
        <v>8</v>
      </c>
      <c r="B62" s="14"/>
      <c r="C62" s="247"/>
      <c r="D62" s="14"/>
      <c r="E62" s="14"/>
      <c r="F62" s="14"/>
      <c r="H62" s="306"/>
    </row>
    <row r="63" spans="1:8" s="12" customFormat="1" ht="11.45" customHeight="1" x14ac:dyDescent="0.2">
      <c r="A63" s="22" t="s">
        <v>78</v>
      </c>
      <c r="B63" s="63">
        <v>113.7</v>
      </c>
      <c r="C63" s="247">
        <v>86.6</v>
      </c>
      <c r="D63" s="63">
        <v>85</v>
      </c>
      <c r="E63" s="63">
        <v>105.5</v>
      </c>
      <c r="F63" s="63">
        <v>107.6</v>
      </c>
      <c r="H63" s="306"/>
    </row>
    <row r="64" spans="1:8" s="12" customFormat="1" ht="11.1" customHeight="1" x14ac:dyDescent="0.2">
      <c r="A64" s="22" t="s">
        <v>246</v>
      </c>
      <c r="B64" s="63">
        <v>4</v>
      </c>
      <c r="C64" s="247">
        <v>4.0999999999999996</v>
      </c>
      <c r="D64" s="63">
        <v>4.2</v>
      </c>
      <c r="E64" s="63">
        <v>4.3</v>
      </c>
      <c r="F64" s="63">
        <v>4.4000000000000004</v>
      </c>
      <c r="H64" s="306"/>
    </row>
    <row r="65" spans="1:8" s="12" customFormat="1" ht="11.45" customHeight="1" x14ac:dyDescent="0.2">
      <c r="A65" s="22" t="s">
        <v>26</v>
      </c>
      <c r="B65" s="307">
        <v>257.5</v>
      </c>
      <c r="C65" s="247">
        <v>615.6</v>
      </c>
      <c r="D65" s="63">
        <v>196.8</v>
      </c>
      <c r="E65" s="63">
        <v>231.5</v>
      </c>
      <c r="F65" s="63">
        <v>248.2</v>
      </c>
      <c r="H65" s="306"/>
    </row>
    <row r="66" spans="1:8" s="12" customFormat="1" ht="11.1" customHeight="1" x14ac:dyDescent="0.2">
      <c r="A66" s="23" t="s">
        <v>49</v>
      </c>
      <c r="B66" s="64">
        <v>375.2</v>
      </c>
      <c r="C66" s="249">
        <v>706.2</v>
      </c>
      <c r="D66" s="64">
        <v>285.89999999999998</v>
      </c>
      <c r="E66" s="64">
        <v>341.3</v>
      </c>
      <c r="F66" s="64">
        <v>360.2</v>
      </c>
      <c r="H66" s="306"/>
    </row>
    <row r="67" spans="1:8" s="12" customFormat="1" ht="5.0999999999999996" customHeight="1" x14ac:dyDescent="0.2">
      <c r="A67" s="23"/>
      <c r="B67" s="66"/>
      <c r="C67" s="252"/>
      <c r="D67" s="66"/>
      <c r="E67" s="66"/>
      <c r="F67" s="66"/>
      <c r="H67" s="306"/>
    </row>
    <row r="68" spans="1:8" s="12" customFormat="1" ht="11.1" customHeight="1" x14ac:dyDescent="0.2">
      <c r="A68" s="6" t="s">
        <v>6</v>
      </c>
      <c r="B68" s="65"/>
      <c r="C68" s="248"/>
      <c r="D68" s="65"/>
      <c r="E68" s="65"/>
      <c r="F68" s="65"/>
      <c r="H68" s="306"/>
    </row>
    <row r="69" spans="1:8" s="12" customFormat="1" ht="11.1" customHeight="1" x14ac:dyDescent="0.2">
      <c r="A69" s="22" t="s">
        <v>78</v>
      </c>
      <c r="B69" s="63">
        <v>6.1</v>
      </c>
      <c r="C69" s="247">
        <v>3.1</v>
      </c>
      <c r="D69" s="63">
        <v>5.3</v>
      </c>
      <c r="E69" s="63">
        <v>8.5</v>
      </c>
      <c r="F69" s="63">
        <v>6.3</v>
      </c>
      <c r="H69" s="306"/>
    </row>
    <row r="70" spans="1:8" s="12" customFormat="1" ht="11.1" customHeight="1" x14ac:dyDescent="0.2">
      <c r="A70" s="22" t="s">
        <v>246</v>
      </c>
      <c r="B70" s="63">
        <v>1</v>
      </c>
      <c r="C70" s="247">
        <v>1</v>
      </c>
      <c r="D70" s="63">
        <v>1</v>
      </c>
      <c r="E70" s="63">
        <v>1.1000000000000001</v>
      </c>
      <c r="F70" s="63">
        <v>1.1000000000000001</v>
      </c>
      <c r="H70" s="306"/>
    </row>
    <row r="71" spans="1:8" s="12" customFormat="1" ht="11.45" customHeight="1" x14ac:dyDescent="0.2">
      <c r="A71" s="22" t="s">
        <v>26</v>
      </c>
      <c r="B71" s="307">
        <v>12</v>
      </c>
      <c r="C71" s="247">
        <v>6.8</v>
      </c>
      <c r="D71" s="63">
        <v>8.3000000000000007</v>
      </c>
      <c r="E71" s="63">
        <v>13.4</v>
      </c>
      <c r="F71" s="63">
        <v>14.1</v>
      </c>
      <c r="H71" s="306"/>
    </row>
    <row r="72" spans="1:8" s="12" customFormat="1" ht="11.1" customHeight="1" x14ac:dyDescent="0.2">
      <c r="A72" s="23" t="s">
        <v>49</v>
      </c>
      <c r="B72" s="64">
        <v>19.100000000000001</v>
      </c>
      <c r="C72" s="249">
        <v>11</v>
      </c>
      <c r="D72" s="64">
        <v>14.6</v>
      </c>
      <c r="E72" s="64">
        <v>23</v>
      </c>
      <c r="F72" s="64">
        <v>21.6</v>
      </c>
      <c r="H72" s="306"/>
    </row>
    <row r="73" spans="1:8" s="12" customFormat="1" ht="5.0999999999999996" customHeight="1" x14ac:dyDescent="0.2">
      <c r="A73" s="24"/>
      <c r="B73" s="65"/>
      <c r="C73" s="248"/>
      <c r="D73" s="65"/>
      <c r="E73" s="65"/>
      <c r="F73" s="65"/>
      <c r="H73" s="306"/>
    </row>
    <row r="74" spans="1:8" s="12" customFormat="1" ht="11.1" customHeight="1" x14ac:dyDescent="0.2">
      <c r="A74" s="25" t="s">
        <v>122</v>
      </c>
      <c r="B74" s="65"/>
      <c r="C74" s="248"/>
      <c r="D74" s="65"/>
      <c r="E74" s="65"/>
      <c r="F74" s="65"/>
      <c r="H74" s="306"/>
    </row>
    <row r="75" spans="1:8" s="12" customFormat="1" ht="11.1" customHeight="1" x14ac:dyDescent="0.2">
      <c r="A75" s="6" t="s">
        <v>84</v>
      </c>
      <c r="B75" s="65"/>
      <c r="C75" s="248"/>
      <c r="D75" s="65"/>
      <c r="E75" s="65"/>
      <c r="F75" s="65"/>
      <c r="H75" s="306"/>
    </row>
    <row r="76" spans="1:8" s="12" customFormat="1" ht="11.1" customHeight="1" x14ac:dyDescent="0.2">
      <c r="A76" s="22" t="s">
        <v>78</v>
      </c>
      <c r="B76" s="63">
        <v>15.1</v>
      </c>
      <c r="C76" s="247">
        <v>19.899999999999999</v>
      </c>
      <c r="D76" s="63">
        <v>19.5</v>
      </c>
      <c r="E76" s="63">
        <v>10.8</v>
      </c>
      <c r="F76" s="63">
        <v>11.5</v>
      </c>
      <c r="H76" s="306"/>
    </row>
    <row r="77" spans="1:8" s="12" customFormat="1" ht="11.45" customHeight="1" x14ac:dyDescent="0.2">
      <c r="A77" s="22" t="s">
        <v>246</v>
      </c>
      <c r="B77" s="63">
        <v>18.8</v>
      </c>
      <c r="C77" s="247">
        <v>19.100000000000001</v>
      </c>
      <c r="D77" s="63">
        <v>19</v>
      </c>
      <c r="E77" s="63">
        <v>18.899999999999999</v>
      </c>
      <c r="F77" s="63">
        <v>18.7</v>
      </c>
      <c r="H77" s="306"/>
    </row>
    <row r="78" spans="1:8" s="12" customFormat="1" ht="10.5" customHeight="1" x14ac:dyDescent="0.2">
      <c r="A78" s="22" t="s">
        <v>26</v>
      </c>
      <c r="B78" s="63">
        <v>53.2</v>
      </c>
      <c r="C78" s="247">
        <v>45</v>
      </c>
      <c r="D78" s="63">
        <v>34.799999999999997</v>
      </c>
      <c r="E78" s="63">
        <v>34.200000000000003</v>
      </c>
      <c r="F78" s="63">
        <v>173.1</v>
      </c>
      <c r="H78" s="306"/>
    </row>
    <row r="79" spans="1:8" s="12" customFormat="1" ht="12" customHeight="1" x14ac:dyDescent="0.2">
      <c r="A79" s="23" t="s">
        <v>49</v>
      </c>
      <c r="B79" s="64">
        <v>87.1</v>
      </c>
      <c r="C79" s="249">
        <v>84</v>
      </c>
      <c r="D79" s="64">
        <v>73.3</v>
      </c>
      <c r="E79" s="64">
        <v>63.9</v>
      </c>
      <c r="F79" s="64">
        <v>203.3</v>
      </c>
      <c r="H79" s="306"/>
    </row>
    <row r="80" spans="1:8" s="12" customFormat="1" ht="5.0999999999999996" customHeight="1" x14ac:dyDescent="0.2">
      <c r="A80" s="24"/>
      <c r="B80" s="65"/>
      <c r="C80" s="248"/>
      <c r="D80" s="65"/>
      <c r="E80" s="65"/>
      <c r="F80" s="65"/>
      <c r="H80" s="306"/>
    </row>
    <row r="81" spans="1:8" s="12" customFormat="1" ht="11.1" customHeight="1" x14ac:dyDescent="0.2">
      <c r="A81" s="25" t="s">
        <v>83</v>
      </c>
      <c r="B81" s="65"/>
      <c r="C81" s="248"/>
      <c r="D81" s="65"/>
      <c r="E81" s="65"/>
      <c r="F81" s="65"/>
      <c r="H81" s="306"/>
    </row>
    <row r="82" spans="1:8" s="12" customFormat="1" ht="11.45" customHeight="1" x14ac:dyDescent="0.2">
      <c r="A82" s="6" t="s">
        <v>10</v>
      </c>
      <c r="B82" s="65"/>
      <c r="C82" s="248"/>
      <c r="D82" s="65"/>
      <c r="E82" s="65"/>
      <c r="F82" s="65"/>
      <c r="H82" s="306"/>
    </row>
    <row r="83" spans="1:8" s="12" customFormat="1" ht="11.45" customHeight="1" x14ac:dyDescent="0.2">
      <c r="A83" s="22" t="s">
        <v>78</v>
      </c>
      <c r="B83" s="63" t="s">
        <v>238</v>
      </c>
      <c r="C83" s="247" t="s">
        <v>238</v>
      </c>
      <c r="D83" s="63" t="s">
        <v>238</v>
      </c>
      <c r="E83" s="63" t="s">
        <v>238</v>
      </c>
      <c r="F83" s="63">
        <v>5.8</v>
      </c>
      <c r="H83" s="306"/>
    </row>
    <row r="84" spans="1:8" s="12" customFormat="1" ht="11.45" customHeight="1" x14ac:dyDescent="0.2">
      <c r="A84" s="22" t="s">
        <v>246</v>
      </c>
      <c r="B84" s="63">
        <v>0.1</v>
      </c>
      <c r="C84" s="247">
        <v>0.1</v>
      </c>
      <c r="D84" s="63">
        <v>0.1</v>
      </c>
      <c r="E84" s="63">
        <v>0.1</v>
      </c>
      <c r="F84" s="63">
        <v>0.1</v>
      </c>
      <c r="H84" s="306"/>
    </row>
    <row r="85" spans="1:8" s="12" customFormat="1" ht="11.1" customHeight="1" x14ac:dyDescent="0.2">
      <c r="A85" s="22" t="s">
        <v>26</v>
      </c>
      <c r="B85" s="234" t="s">
        <v>238</v>
      </c>
      <c r="C85" s="247" t="s">
        <v>238</v>
      </c>
      <c r="D85" s="63">
        <v>10</v>
      </c>
      <c r="E85" s="63">
        <v>5.5</v>
      </c>
      <c r="F85" s="63">
        <v>7.3</v>
      </c>
      <c r="H85" s="306"/>
    </row>
    <row r="86" spans="1:8" s="12" customFormat="1" ht="11.1" customHeight="1" x14ac:dyDescent="0.2">
      <c r="A86" s="23" t="s">
        <v>49</v>
      </c>
      <c r="B86" s="64">
        <v>0.1</v>
      </c>
      <c r="C86" s="249">
        <v>0.1</v>
      </c>
      <c r="D86" s="64">
        <v>10.1</v>
      </c>
      <c r="E86" s="64">
        <v>5.6</v>
      </c>
      <c r="F86" s="64">
        <v>13.2</v>
      </c>
      <c r="H86" s="306"/>
    </row>
    <row r="87" spans="1:8" s="12" customFormat="1" ht="5.0999999999999996" customHeight="1" x14ac:dyDescent="0.2">
      <c r="A87" s="6"/>
      <c r="B87" s="65"/>
      <c r="C87" s="248"/>
      <c r="D87" s="65"/>
      <c r="E87" s="65"/>
      <c r="F87" s="65"/>
      <c r="H87" s="306"/>
    </row>
    <row r="88" spans="1:8" s="12" customFormat="1" ht="11.1" customHeight="1" x14ac:dyDescent="0.2">
      <c r="A88" s="6" t="s">
        <v>11</v>
      </c>
      <c r="B88" s="65"/>
      <c r="C88" s="248"/>
      <c r="D88" s="65"/>
      <c r="E88" s="65"/>
      <c r="F88" s="65"/>
      <c r="H88" s="306"/>
    </row>
    <row r="89" spans="1:8" s="12" customFormat="1" ht="11.1" customHeight="1" x14ac:dyDescent="0.2">
      <c r="A89" s="22" t="s">
        <v>78</v>
      </c>
      <c r="B89" s="63">
        <v>9.1999999999999993</v>
      </c>
      <c r="C89" s="247">
        <v>7</v>
      </c>
      <c r="D89" s="63">
        <v>6.8</v>
      </c>
      <c r="E89" s="63">
        <v>7.7</v>
      </c>
      <c r="F89" s="63">
        <v>7.8</v>
      </c>
      <c r="H89" s="306"/>
    </row>
    <row r="90" spans="1:8" s="12" customFormat="1" ht="11.1" customHeight="1" x14ac:dyDescent="0.2">
      <c r="A90" s="22" t="s">
        <v>26</v>
      </c>
      <c r="B90" s="63">
        <v>19</v>
      </c>
      <c r="C90" s="247">
        <v>16</v>
      </c>
      <c r="D90" s="63">
        <v>12.2</v>
      </c>
      <c r="E90" s="63">
        <v>11.9</v>
      </c>
      <c r="F90" s="63">
        <v>13.5</v>
      </c>
      <c r="H90" s="306"/>
    </row>
    <row r="91" spans="1:8" s="12" customFormat="1" ht="11.1" customHeight="1" x14ac:dyDescent="0.2">
      <c r="A91" s="23" t="s">
        <v>49</v>
      </c>
      <c r="B91" s="64">
        <v>28.1</v>
      </c>
      <c r="C91" s="249">
        <v>23</v>
      </c>
      <c r="D91" s="64">
        <v>19.100000000000001</v>
      </c>
      <c r="E91" s="64">
        <v>19.7</v>
      </c>
      <c r="F91" s="64">
        <v>21.4</v>
      </c>
      <c r="H91" s="306"/>
    </row>
    <row r="92" spans="1:8" s="12" customFormat="1" ht="5.0999999999999996" customHeight="1" x14ac:dyDescent="0.2">
      <c r="B92" s="67"/>
      <c r="C92" s="253"/>
      <c r="D92" s="67"/>
      <c r="E92" s="67"/>
      <c r="F92" s="67"/>
      <c r="H92" s="306"/>
    </row>
    <row r="93" spans="1:8" s="12" customFormat="1" ht="11.1" customHeight="1" x14ac:dyDescent="0.2">
      <c r="A93" s="6" t="s">
        <v>12</v>
      </c>
      <c r="B93" s="65"/>
      <c r="C93" s="248"/>
      <c r="D93" s="65"/>
      <c r="E93" s="65"/>
      <c r="F93" s="65"/>
      <c r="H93" s="306"/>
    </row>
    <row r="94" spans="1:8" s="12" customFormat="1" ht="11.1" customHeight="1" x14ac:dyDescent="0.2">
      <c r="A94" s="22" t="s">
        <v>78</v>
      </c>
      <c r="B94" s="63">
        <v>71.5</v>
      </c>
      <c r="C94" s="247">
        <v>30.7</v>
      </c>
      <c r="D94" s="63">
        <v>19.3</v>
      </c>
      <c r="E94" s="63">
        <v>15.2</v>
      </c>
      <c r="F94" s="63">
        <v>10</v>
      </c>
      <c r="H94" s="306"/>
    </row>
    <row r="95" spans="1:8" s="12" customFormat="1" ht="11.1" customHeight="1" x14ac:dyDescent="0.2">
      <c r="A95" s="22" t="s">
        <v>26</v>
      </c>
      <c r="B95" s="63">
        <v>62</v>
      </c>
      <c r="C95" s="247">
        <v>60.7</v>
      </c>
      <c r="D95" s="63">
        <v>61.8</v>
      </c>
      <c r="E95" s="63">
        <v>62.5</v>
      </c>
      <c r="F95" s="63">
        <v>62.8</v>
      </c>
      <c r="H95" s="306"/>
    </row>
    <row r="96" spans="1:8" s="12" customFormat="1" ht="11.1" customHeight="1" x14ac:dyDescent="0.2">
      <c r="A96" s="23" t="s">
        <v>49</v>
      </c>
      <c r="B96" s="64">
        <v>133.4</v>
      </c>
      <c r="C96" s="249">
        <v>91.4</v>
      </c>
      <c r="D96" s="64">
        <v>81.099999999999994</v>
      </c>
      <c r="E96" s="64">
        <v>77.7</v>
      </c>
      <c r="F96" s="64">
        <v>72.8</v>
      </c>
      <c r="H96" s="306"/>
    </row>
    <row r="97" spans="1:8" s="12" customFormat="1" ht="5.0999999999999996" customHeight="1" x14ac:dyDescent="0.2">
      <c r="A97" s="6"/>
      <c r="B97" s="65"/>
      <c r="C97" s="248"/>
      <c r="D97" s="65"/>
      <c r="E97" s="65"/>
      <c r="F97" s="65"/>
      <c r="H97" s="306"/>
    </row>
    <row r="98" spans="1:8" s="12" customFormat="1" ht="11.1" customHeight="1" x14ac:dyDescent="0.2">
      <c r="A98" s="40" t="s">
        <v>13</v>
      </c>
      <c r="B98" s="65"/>
      <c r="C98" s="248"/>
      <c r="D98" s="65"/>
      <c r="E98" s="65"/>
      <c r="F98" s="65"/>
      <c r="H98" s="306"/>
    </row>
    <row r="99" spans="1:8" s="12" customFormat="1" ht="11.1" customHeight="1" x14ac:dyDescent="0.2">
      <c r="A99" s="22" t="s">
        <v>78</v>
      </c>
      <c r="B99" s="307">
        <v>0.7</v>
      </c>
      <c r="C99" s="247">
        <v>2</v>
      </c>
      <c r="D99" s="63">
        <v>1.4</v>
      </c>
      <c r="E99" s="63">
        <v>2.8</v>
      </c>
      <c r="F99" s="63">
        <v>3.1</v>
      </c>
      <c r="H99" s="306"/>
    </row>
    <row r="100" spans="1:8" s="12" customFormat="1" ht="11.1" customHeight="1" x14ac:dyDescent="0.2">
      <c r="A100" s="22" t="s">
        <v>246</v>
      </c>
      <c r="B100" s="63">
        <v>0.6</v>
      </c>
      <c r="C100" s="247">
        <v>0.8</v>
      </c>
      <c r="D100" s="63">
        <v>0.9</v>
      </c>
      <c r="E100" s="63">
        <v>0.9</v>
      </c>
      <c r="F100" s="63">
        <v>1</v>
      </c>
      <c r="H100" s="306"/>
    </row>
    <row r="101" spans="1:8" s="12" customFormat="1" ht="11.45" customHeight="1" x14ac:dyDescent="0.2">
      <c r="A101" s="23" t="s">
        <v>49</v>
      </c>
      <c r="B101" s="64">
        <v>1.3</v>
      </c>
      <c r="C101" s="249">
        <v>2.7</v>
      </c>
      <c r="D101" s="64">
        <v>2.2000000000000002</v>
      </c>
      <c r="E101" s="64">
        <v>3.7</v>
      </c>
      <c r="F101" s="64">
        <v>4.0999999999999996</v>
      </c>
      <c r="H101" s="306"/>
    </row>
    <row r="102" spans="1:8" s="12" customFormat="1" ht="5.45" customHeight="1" x14ac:dyDescent="0.2">
      <c r="A102" s="6"/>
      <c r="B102" s="65"/>
      <c r="C102" s="248"/>
      <c r="D102" s="65"/>
      <c r="E102" s="65"/>
      <c r="F102" s="65"/>
      <c r="H102" s="306"/>
    </row>
    <row r="103" spans="1:8" s="12" customFormat="1" ht="11.45" customHeight="1" x14ac:dyDescent="0.2">
      <c r="A103" s="56" t="s">
        <v>85</v>
      </c>
      <c r="B103" s="68"/>
      <c r="C103" s="254"/>
      <c r="D103" s="68"/>
      <c r="E103" s="68"/>
      <c r="F103" s="68"/>
      <c r="H103" s="306"/>
    </row>
    <row r="104" spans="1:8" s="12" customFormat="1" ht="11.1" customHeight="1" x14ac:dyDescent="0.2">
      <c r="A104" s="57" t="s">
        <v>86</v>
      </c>
      <c r="B104" s="188">
        <v>855.2</v>
      </c>
      <c r="C104" s="255">
        <v>858.1</v>
      </c>
      <c r="D104" s="188">
        <v>885.3</v>
      </c>
      <c r="E104" s="188">
        <v>899</v>
      </c>
      <c r="F104" s="188">
        <v>906.3</v>
      </c>
      <c r="H104" s="306"/>
    </row>
    <row r="105" spans="1:8" s="12" customFormat="1" ht="11.1" customHeight="1" x14ac:dyDescent="0.2">
      <c r="A105" s="57" t="s">
        <v>246</v>
      </c>
      <c r="B105" s="188">
        <v>38.6</v>
      </c>
      <c r="C105" s="255">
        <v>39.6</v>
      </c>
      <c r="D105" s="188">
        <v>40.200000000000003</v>
      </c>
      <c r="E105" s="188">
        <v>40.6</v>
      </c>
      <c r="F105" s="188">
        <v>41</v>
      </c>
      <c r="H105" s="306"/>
    </row>
    <row r="106" spans="1:8" s="12" customFormat="1" ht="11.1" customHeight="1" x14ac:dyDescent="0.2">
      <c r="A106" s="57" t="s">
        <v>26</v>
      </c>
      <c r="B106" s="188">
        <v>541.4</v>
      </c>
      <c r="C106" s="255">
        <v>2787.8</v>
      </c>
      <c r="D106" s="188">
        <v>1558.3</v>
      </c>
      <c r="E106" s="188">
        <v>1650.9</v>
      </c>
      <c r="F106" s="188">
        <v>1907.5</v>
      </c>
      <c r="H106" s="306"/>
    </row>
    <row r="107" spans="1:8" s="12" customFormat="1" ht="5.0999999999999996" customHeight="1" x14ac:dyDescent="0.2">
      <c r="A107" s="24"/>
      <c r="B107" s="189"/>
      <c r="C107" s="256"/>
      <c r="D107" s="189"/>
      <c r="E107" s="189"/>
      <c r="F107" s="189"/>
      <c r="H107" s="306"/>
    </row>
    <row r="108" spans="1:8" s="12" customFormat="1" ht="11.1" customHeight="1" x14ac:dyDescent="0.2">
      <c r="A108" s="25" t="s">
        <v>87</v>
      </c>
      <c r="B108" s="190">
        <v>1435.2</v>
      </c>
      <c r="C108" s="257">
        <v>3685.6</v>
      </c>
      <c r="D108" s="190">
        <v>2483.8000000000002</v>
      </c>
      <c r="E108" s="190">
        <v>2590.6</v>
      </c>
      <c r="F108" s="190">
        <v>2854.8</v>
      </c>
      <c r="H108" s="306"/>
    </row>
    <row r="109" spans="1:8" s="12" customFormat="1" ht="5.45" customHeight="1" x14ac:dyDescent="0.2">
      <c r="H109" s="306"/>
    </row>
    <row r="110" spans="1:8" s="12" customFormat="1" ht="22.5" customHeight="1" x14ac:dyDescent="0.2">
      <c r="A110" s="328" t="s">
        <v>239</v>
      </c>
      <c r="B110" s="328"/>
      <c r="C110" s="328"/>
      <c r="D110" s="328"/>
      <c r="E110" s="328"/>
      <c r="F110" s="328"/>
    </row>
    <row r="111" spans="1:8" s="12" customFormat="1" ht="11.1" customHeight="1" x14ac:dyDescent="0.2">
      <c r="A111" s="329" t="s">
        <v>88</v>
      </c>
      <c r="B111" s="329"/>
      <c r="C111" s="329"/>
      <c r="D111" s="329"/>
      <c r="E111" s="329"/>
      <c r="F111" s="329"/>
    </row>
    <row r="112" spans="1:8" s="12" customFormat="1" ht="7.5" customHeight="1" x14ac:dyDescent="0.2"/>
    <row r="113" spans="7:9" s="12" customFormat="1" ht="11.25" customHeight="1" x14ac:dyDescent="0.2"/>
    <row r="114" spans="7:9" s="12" customFormat="1" ht="11.25" x14ac:dyDescent="0.2"/>
    <row r="115" spans="7:9" s="12" customFormat="1" ht="11.25" customHeight="1" x14ac:dyDescent="0.2"/>
    <row r="116" spans="7:9" s="12" customFormat="1" ht="11.25" x14ac:dyDescent="0.2"/>
    <row r="117" spans="7:9" s="12" customFormat="1" ht="7.5" customHeight="1" x14ac:dyDescent="0.2"/>
    <row r="118" spans="7:9" s="26" customFormat="1" ht="11.25" customHeight="1" x14ac:dyDescent="0.2"/>
    <row r="120" spans="7:9" ht="24" customHeight="1" x14ac:dyDescent="0.2">
      <c r="G120" s="83"/>
      <c r="H120" s="83"/>
      <c r="I120" s="83"/>
    </row>
    <row r="121" spans="7:9" x14ac:dyDescent="0.2">
      <c r="G121" s="83"/>
      <c r="H121" s="83"/>
      <c r="I121" s="83"/>
    </row>
  </sheetData>
  <mergeCells count="3">
    <mergeCell ref="A2:F2"/>
    <mergeCell ref="A110:F110"/>
    <mergeCell ref="A111:F111"/>
  </mergeCells>
  <pageMargins left="0.70866141732283472" right="0.70866141732283472" top="0.74803149606299213" bottom="0.74803149606299213" header="0.31496062992125984" footer="0.31496062992125984"/>
  <pageSetup paperSize="9" fitToHeight="0" orientation="landscape" r:id="rId1"/>
  <rowBreaks count="2" manualBreakCount="2">
    <brk id="42" max="6" man="1"/>
    <brk id="8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35"/>
  <sheetViews>
    <sheetView showGridLines="0" zoomScaleNormal="100" workbookViewId="0"/>
  </sheetViews>
  <sheetFormatPr defaultRowHeight="14.25" x14ac:dyDescent="0.2"/>
  <cols>
    <col min="1" max="1" width="34.5" customWidth="1"/>
    <col min="2" max="6" width="7.625" customWidth="1"/>
  </cols>
  <sheetData>
    <row r="1" spans="1:6" x14ac:dyDescent="0.2">
      <c r="A1" s="259" t="s">
        <v>89</v>
      </c>
    </row>
    <row r="2" spans="1:6" x14ac:dyDescent="0.2">
      <c r="A2" s="324" t="s">
        <v>90</v>
      </c>
      <c r="B2" s="324"/>
      <c r="C2" s="324"/>
      <c r="D2" s="324"/>
      <c r="E2" s="324"/>
      <c r="F2" s="324"/>
    </row>
    <row r="3" spans="1:6" ht="3" customHeight="1" x14ac:dyDescent="0.2">
      <c r="A3" s="87"/>
      <c r="B3" s="87"/>
      <c r="C3" s="87"/>
      <c r="D3" s="87"/>
      <c r="E3" s="87"/>
      <c r="F3" s="87"/>
    </row>
    <row r="4" spans="1:6" s="12" customFormat="1" ht="9.9499999999999993" customHeight="1" x14ac:dyDescent="0.2">
      <c r="A4" s="330"/>
      <c r="B4" s="9" t="s">
        <v>274</v>
      </c>
      <c r="C4" s="33" t="s">
        <v>269</v>
      </c>
      <c r="D4" s="9" t="s">
        <v>270</v>
      </c>
      <c r="E4" s="9" t="s">
        <v>275</v>
      </c>
      <c r="F4" s="9" t="s">
        <v>276</v>
      </c>
    </row>
    <row r="5" spans="1:6" s="12" customFormat="1" ht="9.6" customHeight="1" x14ac:dyDescent="0.2">
      <c r="A5" s="330"/>
      <c r="B5" s="9" t="s">
        <v>22</v>
      </c>
      <c r="C5" s="33" t="s">
        <v>22</v>
      </c>
      <c r="D5" s="9" t="s">
        <v>22</v>
      </c>
      <c r="E5" s="9" t="s">
        <v>22</v>
      </c>
      <c r="F5" s="9" t="s">
        <v>22</v>
      </c>
    </row>
    <row r="6" spans="1:6" s="12" customFormat="1" ht="4.5" customHeight="1" x14ac:dyDescent="0.2">
      <c r="A6" s="35"/>
      <c r="B6" s="9"/>
      <c r="C6" s="33"/>
      <c r="D6" s="9"/>
      <c r="E6" s="9"/>
      <c r="F6" s="9"/>
    </row>
    <row r="7" spans="1:6" s="12" customFormat="1" ht="9" customHeight="1" x14ac:dyDescent="0.2">
      <c r="A7" s="34" t="s">
        <v>77</v>
      </c>
      <c r="B7" s="19">
        <v>75</v>
      </c>
      <c r="C7" s="201">
        <v>75</v>
      </c>
      <c r="D7" s="19">
        <v>75</v>
      </c>
      <c r="E7" s="19">
        <v>75</v>
      </c>
      <c r="F7" s="202">
        <v>75</v>
      </c>
    </row>
    <row r="8" spans="1:6" s="12" customFormat="1" ht="11.25" x14ac:dyDescent="0.2">
      <c r="A8" s="34" t="s">
        <v>91</v>
      </c>
      <c r="B8" s="27">
        <v>75</v>
      </c>
      <c r="C8" s="203">
        <v>75</v>
      </c>
      <c r="D8" s="27">
        <v>75</v>
      </c>
      <c r="E8" s="27">
        <v>75</v>
      </c>
      <c r="F8" s="12">
        <v>75</v>
      </c>
    </row>
    <row r="9" spans="1:6" s="12" customFormat="1" ht="9.9499999999999993" customHeight="1" x14ac:dyDescent="0.2">
      <c r="A9" s="34" t="s">
        <v>2</v>
      </c>
      <c r="B9" s="8">
        <v>75</v>
      </c>
      <c r="C9" s="80">
        <v>75</v>
      </c>
      <c r="D9" s="8">
        <v>75</v>
      </c>
      <c r="E9" s="8">
        <v>75</v>
      </c>
      <c r="F9" s="4">
        <v>75</v>
      </c>
    </row>
    <row r="10" spans="1:6" s="12" customFormat="1" ht="11.25" x14ac:dyDescent="0.2">
      <c r="A10" s="34" t="s">
        <v>3</v>
      </c>
      <c r="B10" s="19">
        <v>85</v>
      </c>
      <c r="C10" s="201">
        <v>85</v>
      </c>
      <c r="D10" s="19">
        <v>85</v>
      </c>
      <c r="E10" s="19">
        <v>85</v>
      </c>
      <c r="F10" s="202">
        <v>85</v>
      </c>
    </row>
    <row r="11" spans="1:6" s="12" customFormat="1" ht="11.25" x14ac:dyDescent="0.2">
      <c r="A11" s="34" t="s">
        <v>5</v>
      </c>
      <c r="B11" s="19">
        <v>85</v>
      </c>
      <c r="C11" s="201">
        <v>85</v>
      </c>
      <c r="D11" s="19">
        <v>85</v>
      </c>
      <c r="E11" s="19">
        <v>85</v>
      </c>
      <c r="F11" s="202">
        <v>85</v>
      </c>
    </row>
    <row r="12" spans="1:6" s="12" customFormat="1" ht="11.25" x14ac:dyDescent="0.2">
      <c r="A12" s="34" t="s">
        <v>92</v>
      </c>
      <c r="B12" s="19">
        <v>85</v>
      </c>
      <c r="C12" s="201">
        <v>85</v>
      </c>
      <c r="D12" s="19">
        <v>85</v>
      </c>
      <c r="E12" s="19">
        <v>85</v>
      </c>
      <c r="F12" s="202">
        <v>85</v>
      </c>
    </row>
    <row r="13" spans="1:6" s="12" customFormat="1" ht="11.25" x14ac:dyDescent="0.2">
      <c r="A13" s="34" t="s">
        <v>81</v>
      </c>
      <c r="B13" s="27">
        <v>75</v>
      </c>
      <c r="C13" s="203">
        <v>75</v>
      </c>
      <c r="D13" s="27">
        <v>75</v>
      </c>
      <c r="E13" s="27">
        <v>75</v>
      </c>
      <c r="F13" s="12">
        <v>75</v>
      </c>
    </row>
    <row r="14" spans="1:6" s="12" customFormat="1" ht="11.25" x14ac:dyDescent="0.2">
      <c r="A14" s="34" t="s">
        <v>7</v>
      </c>
      <c r="B14" s="27">
        <v>75</v>
      </c>
      <c r="C14" s="203">
        <v>75</v>
      </c>
      <c r="D14" s="27">
        <v>75</v>
      </c>
      <c r="E14" s="27">
        <v>75</v>
      </c>
      <c r="F14" s="12">
        <v>75</v>
      </c>
    </row>
    <row r="15" spans="1:6" s="12" customFormat="1" ht="11.25" x14ac:dyDescent="0.2">
      <c r="A15" s="34" t="s">
        <v>9</v>
      </c>
      <c r="B15" s="19">
        <v>75</v>
      </c>
      <c r="C15" s="201">
        <v>75</v>
      </c>
      <c r="D15" s="19">
        <v>75</v>
      </c>
      <c r="E15" s="19">
        <v>75</v>
      </c>
      <c r="F15" s="202">
        <v>75</v>
      </c>
    </row>
    <row r="16" spans="1:6" s="12" customFormat="1" ht="11.25" x14ac:dyDescent="0.2">
      <c r="A16" s="34" t="s">
        <v>8</v>
      </c>
      <c r="B16" s="19">
        <v>100</v>
      </c>
      <c r="C16" s="201">
        <v>100</v>
      </c>
      <c r="D16" s="19">
        <v>100</v>
      </c>
      <c r="E16" s="19">
        <v>100</v>
      </c>
      <c r="F16" s="202">
        <v>100</v>
      </c>
    </row>
    <row r="17" spans="1:6" s="12" customFormat="1" ht="11.25" x14ac:dyDescent="0.2">
      <c r="A17" s="34" t="s">
        <v>6</v>
      </c>
      <c r="B17" s="8">
        <v>75</v>
      </c>
      <c r="C17" s="80">
        <v>75</v>
      </c>
      <c r="D17" s="8">
        <v>75</v>
      </c>
      <c r="E17" s="8">
        <v>75</v>
      </c>
      <c r="F17" s="4">
        <v>75</v>
      </c>
    </row>
    <row r="18" spans="1:6" s="12" customFormat="1" ht="11.25" x14ac:dyDescent="0.2">
      <c r="A18" s="204" t="s">
        <v>84</v>
      </c>
      <c r="B18" s="19">
        <v>75</v>
      </c>
      <c r="C18" s="201">
        <v>75</v>
      </c>
      <c r="D18" s="19">
        <v>75</v>
      </c>
      <c r="E18" s="19">
        <v>75</v>
      </c>
      <c r="F18" s="202">
        <v>75</v>
      </c>
    </row>
    <row r="19" spans="1:6" s="12" customFormat="1" ht="11.25" x14ac:dyDescent="0.2">
      <c r="A19" s="34" t="s">
        <v>10</v>
      </c>
      <c r="B19" s="8">
        <v>75</v>
      </c>
      <c r="C19" s="80">
        <v>75</v>
      </c>
      <c r="D19" s="8">
        <v>75</v>
      </c>
      <c r="E19" s="8">
        <v>75</v>
      </c>
      <c r="F19" s="4">
        <v>75</v>
      </c>
    </row>
    <row r="20" spans="1:6" s="12" customFormat="1" ht="11.25" x14ac:dyDescent="0.2">
      <c r="A20" s="34" t="s">
        <v>11</v>
      </c>
      <c r="B20" s="8">
        <v>75</v>
      </c>
      <c r="C20" s="80">
        <v>75</v>
      </c>
      <c r="D20" s="8">
        <v>75</v>
      </c>
      <c r="E20" s="8">
        <v>75</v>
      </c>
      <c r="F20" s="4">
        <v>75</v>
      </c>
    </row>
    <row r="21" spans="1:6" s="12" customFormat="1" ht="11.25" x14ac:dyDescent="0.2">
      <c r="A21" s="34" t="s">
        <v>273</v>
      </c>
      <c r="B21" s="8">
        <v>75</v>
      </c>
      <c r="C21" s="80">
        <v>75</v>
      </c>
      <c r="D21" s="8">
        <v>75</v>
      </c>
      <c r="E21" s="8">
        <v>75</v>
      </c>
      <c r="F21" s="4">
        <v>75</v>
      </c>
    </row>
    <row r="22" spans="1:6" s="12" customFormat="1" ht="11.25" x14ac:dyDescent="0.2">
      <c r="A22" s="34" t="s">
        <v>13</v>
      </c>
      <c r="B22" s="8">
        <v>75</v>
      </c>
      <c r="C22" s="80">
        <v>75</v>
      </c>
      <c r="D22" s="8">
        <v>75</v>
      </c>
      <c r="E22" s="8">
        <v>75</v>
      </c>
      <c r="F22" s="4">
        <v>75</v>
      </c>
    </row>
    <row r="23" spans="1:6" ht="5.45" customHeight="1" x14ac:dyDescent="0.2">
      <c r="A23" s="34"/>
      <c r="B23" s="72"/>
      <c r="C23" s="72"/>
      <c r="D23" s="72"/>
      <c r="E23" s="72"/>
      <c r="F23" s="72"/>
    </row>
    <row r="24" spans="1:6" ht="22.15" customHeight="1" x14ac:dyDescent="0.2">
      <c r="A24" s="331" t="s">
        <v>272</v>
      </c>
      <c r="B24" s="331"/>
      <c r="C24" s="331"/>
      <c r="D24" s="331"/>
      <c r="E24" s="331"/>
      <c r="F24" s="331"/>
    </row>
    <row r="25" spans="1:6" ht="18.75" customHeight="1" x14ac:dyDescent="0.2">
      <c r="A25" s="332" t="s">
        <v>195</v>
      </c>
      <c r="B25" s="332"/>
      <c r="C25" s="332"/>
      <c r="D25" s="332"/>
      <c r="E25" s="332"/>
      <c r="F25" s="332"/>
    </row>
    <row r="26" spans="1:6" ht="11.25" customHeight="1" x14ac:dyDescent="0.2">
      <c r="A26" s="79"/>
    </row>
    <row r="27" spans="1:6" ht="11.25" customHeight="1" x14ac:dyDescent="0.2"/>
    <row r="28" spans="1:6" ht="11.25" customHeight="1" x14ac:dyDescent="0.2"/>
    <row r="29" spans="1:6" ht="11.25" customHeight="1" x14ac:dyDescent="0.2"/>
    <row r="30" spans="1:6" ht="11.25" customHeight="1" x14ac:dyDescent="0.2"/>
    <row r="31" spans="1:6" ht="11.25" customHeight="1" x14ac:dyDescent="0.2"/>
    <row r="32" spans="1:6" ht="11.25" customHeight="1" x14ac:dyDescent="0.2"/>
    <row r="33" ht="11.25" customHeight="1" x14ac:dyDescent="0.2"/>
    <row r="34" ht="11.25" customHeight="1" x14ac:dyDescent="0.2"/>
    <row r="35" ht="11.25" customHeight="1" x14ac:dyDescent="0.2"/>
  </sheetData>
  <mergeCells count="4">
    <mergeCell ref="A2:F2"/>
    <mergeCell ref="A4:A5"/>
    <mergeCell ref="A24:F24"/>
    <mergeCell ref="A25:F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C839E-7456-484D-8D60-7A8A79554D1B}">
  <dimension ref="A1:I26"/>
  <sheetViews>
    <sheetView showGridLines="0" zoomScaleNormal="100" workbookViewId="0"/>
  </sheetViews>
  <sheetFormatPr defaultRowHeight="14.25" x14ac:dyDescent="0.2"/>
  <cols>
    <col min="1" max="1" width="35.375" customWidth="1"/>
    <col min="2" max="2" width="8.625" bestFit="1" customWidth="1"/>
    <col min="7" max="7" width="8.25" customWidth="1"/>
  </cols>
  <sheetData>
    <row r="1" spans="1:9" x14ac:dyDescent="0.2">
      <c r="A1" s="285" t="s">
        <v>93</v>
      </c>
    </row>
    <row r="2" spans="1:9" x14ac:dyDescent="0.2">
      <c r="A2" s="324"/>
      <c r="B2" s="324"/>
      <c r="C2" s="324"/>
      <c r="D2" s="324"/>
      <c r="E2" s="324"/>
      <c r="F2" s="324"/>
    </row>
    <row r="3" spans="1:9" x14ac:dyDescent="0.2">
      <c r="A3" s="324" t="s">
        <v>94</v>
      </c>
      <c r="B3" s="324"/>
      <c r="C3" s="324"/>
      <c r="D3" s="324"/>
      <c r="E3" s="324"/>
      <c r="F3" s="324"/>
      <c r="G3" s="324"/>
    </row>
    <row r="4" spans="1:9" x14ac:dyDescent="0.2">
      <c r="A4" s="87"/>
      <c r="B4" s="87"/>
      <c r="C4" s="87"/>
      <c r="D4" s="87"/>
      <c r="E4" s="87"/>
      <c r="F4" s="86"/>
    </row>
    <row r="5" spans="1:9" ht="12.75" customHeight="1" x14ac:dyDescent="0.2">
      <c r="A5" s="330"/>
      <c r="B5" s="9" t="s">
        <v>70</v>
      </c>
      <c r="C5" s="33" t="s">
        <v>71</v>
      </c>
      <c r="D5" s="9" t="s">
        <v>199</v>
      </c>
      <c r="E5" s="76" t="s">
        <v>208</v>
      </c>
      <c r="F5" s="76" t="s">
        <v>271</v>
      </c>
      <c r="G5" s="77" t="s">
        <v>95</v>
      </c>
    </row>
    <row r="6" spans="1:9" ht="22.5" x14ac:dyDescent="0.2">
      <c r="A6" s="330"/>
      <c r="B6" s="9" t="s">
        <v>72</v>
      </c>
      <c r="C6" s="61" t="s">
        <v>73</v>
      </c>
      <c r="D6" s="85" t="s">
        <v>74</v>
      </c>
      <c r="E6" s="85" t="s">
        <v>74</v>
      </c>
      <c r="F6" s="85" t="s">
        <v>74</v>
      </c>
      <c r="G6" s="78" t="s">
        <v>277</v>
      </c>
    </row>
    <row r="7" spans="1:9" x14ac:dyDescent="0.2">
      <c r="A7" s="35"/>
      <c r="B7" s="13" t="s">
        <v>46</v>
      </c>
      <c r="C7" s="50" t="s">
        <v>46</v>
      </c>
      <c r="D7" s="13" t="s">
        <v>46</v>
      </c>
      <c r="E7" s="13" t="s">
        <v>46</v>
      </c>
      <c r="F7" s="13" t="s">
        <v>46</v>
      </c>
      <c r="G7" s="62" t="s">
        <v>46</v>
      </c>
    </row>
    <row r="8" spans="1:9" ht="14.25" customHeight="1" x14ac:dyDescent="0.2">
      <c r="A8" s="34" t="s">
        <v>278</v>
      </c>
      <c r="B8" s="101">
        <v>1.9</v>
      </c>
      <c r="C8" s="102" t="s">
        <v>238</v>
      </c>
      <c r="D8" s="101" t="s">
        <v>238</v>
      </c>
      <c r="E8" s="101">
        <v>1.5</v>
      </c>
      <c r="F8" s="101">
        <v>8.1999999999999993</v>
      </c>
      <c r="G8" s="104">
        <v>9.6999999999999993</v>
      </c>
    </row>
    <row r="9" spans="1:9" ht="14.25" customHeight="1" x14ac:dyDescent="0.2">
      <c r="A9" s="205" t="s">
        <v>279</v>
      </c>
      <c r="B9" s="101" t="s">
        <v>238</v>
      </c>
      <c r="C9" s="102">
        <v>176.2</v>
      </c>
      <c r="D9" s="101">
        <v>137</v>
      </c>
      <c r="E9" s="101">
        <v>29.1</v>
      </c>
      <c r="F9" s="101" t="s">
        <v>238</v>
      </c>
      <c r="G9" s="104">
        <v>342.3</v>
      </c>
    </row>
    <row r="10" spans="1:9" ht="14.25" customHeight="1" x14ac:dyDescent="0.2">
      <c r="A10" s="205" t="s">
        <v>280</v>
      </c>
      <c r="B10" s="101">
        <v>2.2000000000000002</v>
      </c>
      <c r="C10" s="102">
        <v>2.2000000000000002</v>
      </c>
      <c r="D10" s="101">
        <v>2.2000000000000002</v>
      </c>
      <c r="E10" s="101">
        <v>2.2999999999999998</v>
      </c>
      <c r="F10" s="101">
        <v>2.2999999999999998</v>
      </c>
      <c r="G10" s="104">
        <v>9</v>
      </c>
    </row>
    <row r="11" spans="1:9" ht="14.25" customHeight="1" x14ac:dyDescent="0.2">
      <c r="A11" s="205" t="s">
        <v>98</v>
      </c>
      <c r="B11" s="101">
        <v>3.2</v>
      </c>
      <c r="C11" s="102">
        <v>3.2</v>
      </c>
      <c r="D11" s="308">
        <v>1.3</v>
      </c>
      <c r="E11" s="308">
        <v>1.3</v>
      </c>
      <c r="F11" s="308">
        <v>1.3</v>
      </c>
      <c r="G11" s="104">
        <v>7</v>
      </c>
      <c r="H11" s="163"/>
    </row>
    <row r="12" spans="1:9" ht="14.25" customHeight="1" x14ac:dyDescent="0.2">
      <c r="A12" s="205" t="s">
        <v>281</v>
      </c>
      <c r="B12" s="101">
        <v>41.8</v>
      </c>
      <c r="C12" s="102" t="s">
        <v>238</v>
      </c>
      <c r="D12" s="101" t="s">
        <v>238</v>
      </c>
      <c r="E12" s="101" t="s">
        <v>238</v>
      </c>
      <c r="F12" s="101">
        <v>11.1</v>
      </c>
      <c r="G12" s="104">
        <v>11.1</v>
      </c>
      <c r="I12" s="98"/>
    </row>
    <row r="13" spans="1:9" ht="14.25" customHeight="1" x14ac:dyDescent="0.2">
      <c r="A13" s="205" t="s">
        <v>99</v>
      </c>
      <c r="B13" s="101">
        <v>137.80000000000001</v>
      </c>
      <c r="C13" s="102">
        <v>92.6</v>
      </c>
      <c r="D13" s="101">
        <v>92.6</v>
      </c>
      <c r="E13" s="101">
        <v>92.6</v>
      </c>
      <c r="F13" s="101" t="s">
        <v>238</v>
      </c>
      <c r="G13" s="104">
        <v>277.89999999999998</v>
      </c>
      <c r="I13" s="98"/>
    </row>
    <row r="14" spans="1:9" ht="14.25" customHeight="1" x14ac:dyDescent="0.2">
      <c r="A14" s="205" t="s">
        <v>100</v>
      </c>
      <c r="B14" s="101">
        <v>108.1</v>
      </c>
      <c r="C14" s="50">
        <v>112.4</v>
      </c>
      <c r="D14" s="308">
        <v>117.8</v>
      </c>
      <c r="E14" s="308">
        <v>117.8</v>
      </c>
      <c r="F14" s="308">
        <v>117.8</v>
      </c>
      <c r="G14" s="309">
        <v>465.8</v>
      </c>
    </row>
    <row r="15" spans="1:9" x14ac:dyDescent="0.2">
      <c r="A15" s="53" t="s">
        <v>87</v>
      </c>
      <c r="B15" s="103">
        <v>294.89999999999998</v>
      </c>
      <c r="C15" s="105">
        <v>386.6</v>
      </c>
      <c r="D15" s="104">
        <v>351</v>
      </c>
      <c r="E15" s="104">
        <v>244.6</v>
      </c>
      <c r="F15" s="106">
        <v>140.69999999999999</v>
      </c>
      <c r="G15" s="104">
        <v>1122.8</v>
      </c>
    </row>
    <row r="16" spans="1:9" ht="5.45" customHeight="1" x14ac:dyDescent="0.2">
      <c r="A16" s="34"/>
      <c r="B16" s="72"/>
      <c r="C16" s="72"/>
      <c r="D16" s="72"/>
      <c r="E16" s="72"/>
      <c r="F16" s="72"/>
    </row>
    <row r="17" spans="1:7" ht="42" customHeight="1" x14ac:dyDescent="0.2">
      <c r="A17" s="335" t="s">
        <v>391</v>
      </c>
      <c r="B17" s="335"/>
      <c r="C17" s="335"/>
      <c r="D17" s="335"/>
      <c r="E17" s="335"/>
      <c r="F17" s="335"/>
      <c r="G17" s="335"/>
    </row>
    <row r="18" spans="1:7" ht="30.6" customHeight="1" x14ac:dyDescent="0.2">
      <c r="A18" s="333" t="s">
        <v>283</v>
      </c>
      <c r="B18" s="333"/>
      <c r="C18" s="333"/>
      <c r="D18" s="333"/>
      <c r="E18" s="333"/>
      <c r="F18" s="333"/>
      <c r="G18" s="333"/>
    </row>
    <row r="19" spans="1:7" x14ac:dyDescent="0.2">
      <c r="A19" s="334" t="s">
        <v>282</v>
      </c>
      <c r="B19" s="334"/>
      <c r="C19" s="334"/>
      <c r="D19" s="334"/>
      <c r="E19" s="334"/>
      <c r="F19" s="334"/>
      <c r="G19" s="334"/>
    </row>
    <row r="20" spans="1:7" x14ac:dyDescent="0.2">
      <c r="B20" s="42"/>
      <c r="C20" s="42"/>
      <c r="D20" s="42"/>
      <c r="E20" s="42"/>
      <c r="F20" s="42"/>
    </row>
    <row r="21" spans="1:7" x14ac:dyDescent="0.2">
      <c r="B21" s="42"/>
      <c r="C21" s="42"/>
      <c r="D21" s="42"/>
      <c r="E21" s="42"/>
      <c r="F21" s="42"/>
    </row>
    <row r="22" spans="1:7" x14ac:dyDescent="0.2">
      <c r="B22" s="42"/>
      <c r="C22" s="42"/>
      <c r="D22" s="42"/>
      <c r="E22" s="42"/>
      <c r="F22" s="42"/>
    </row>
    <row r="23" spans="1:7" x14ac:dyDescent="0.2">
      <c r="B23" s="42"/>
      <c r="C23" s="42"/>
      <c r="D23" s="42"/>
      <c r="E23" s="42"/>
      <c r="F23" s="42"/>
    </row>
    <row r="24" spans="1:7" x14ac:dyDescent="0.2">
      <c r="B24" s="42"/>
      <c r="C24" s="42"/>
      <c r="D24" s="42"/>
      <c r="E24" s="42"/>
      <c r="F24" s="42"/>
    </row>
    <row r="25" spans="1:7" x14ac:dyDescent="0.2">
      <c r="B25" s="42"/>
      <c r="C25" s="42"/>
      <c r="D25" s="42"/>
      <c r="E25" s="42"/>
      <c r="F25" s="42"/>
    </row>
    <row r="26" spans="1:7" x14ac:dyDescent="0.2">
      <c r="B26" s="42"/>
      <c r="C26" s="42"/>
      <c r="D26" s="42"/>
      <c r="E26" s="42"/>
      <c r="F26" s="42"/>
    </row>
  </sheetData>
  <mergeCells count="6">
    <mergeCell ref="A18:G18"/>
    <mergeCell ref="A19:G19"/>
    <mergeCell ref="A2:F2"/>
    <mergeCell ref="A3:G3"/>
    <mergeCell ref="A5:A6"/>
    <mergeCell ref="A17:G17"/>
  </mergeCells>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showGridLines="0" zoomScaleNormal="100" workbookViewId="0"/>
  </sheetViews>
  <sheetFormatPr defaultRowHeight="14.25" x14ac:dyDescent="0.2"/>
  <cols>
    <col min="1" max="1" width="31.625" customWidth="1"/>
  </cols>
  <sheetData>
    <row r="1" spans="1:7" x14ac:dyDescent="0.2">
      <c r="A1" s="285" t="s">
        <v>101</v>
      </c>
    </row>
    <row r="2" spans="1:7" x14ac:dyDescent="0.2">
      <c r="A2" s="324"/>
      <c r="B2" s="324"/>
      <c r="C2" s="324"/>
      <c r="D2" s="324"/>
      <c r="E2" s="324"/>
      <c r="F2" s="324"/>
    </row>
    <row r="3" spans="1:7" x14ac:dyDescent="0.2">
      <c r="A3" s="324" t="s">
        <v>102</v>
      </c>
      <c r="B3" s="324"/>
      <c r="C3" s="324"/>
      <c r="D3" s="324"/>
      <c r="E3" s="324"/>
      <c r="F3" s="324"/>
      <c r="G3" s="324"/>
    </row>
    <row r="4" spans="1:7" x14ac:dyDescent="0.2">
      <c r="A4" s="87"/>
      <c r="B4" s="87"/>
      <c r="C4" s="87"/>
      <c r="D4" s="87"/>
      <c r="E4" s="87"/>
      <c r="F4" s="86"/>
    </row>
    <row r="5" spans="1:7" ht="12.75" customHeight="1" x14ac:dyDescent="0.2">
      <c r="A5" s="330"/>
      <c r="B5" s="9" t="s">
        <v>70</v>
      </c>
      <c r="C5" s="33" t="s">
        <v>71</v>
      </c>
      <c r="D5" s="9" t="s">
        <v>199</v>
      </c>
      <c r="E5" s="76" t="s">
        <v>208</v>
      </c>
      <c r="F5" s="76" t="s">
        <v>271</v>
      </c>
      <c r="G5" s="77" t="s">
        <v>95</v>
      </c>
    </row>
    <row r="6" spans="1:7" ht="22.5" x14ac:dyDescent="0.2">
      <c r="A6" s="330"/>
      <c r="B6" s="9" t="s">
        <v>72</v>
      </c>
      <c r="C6" s="61" t="s">
        <v>73</v>
      </c>
      <c r="D6" s="85" t="s">
        <v>74</v>
      </c>
      <c r="E6" s="85" t="s">
        <v>74</v>
      </c>
      <c r="F6" s="85" t="s">
        <v>74</v>
      </c>
      <c r="G6" s="78" t="s">
        <v>284</v>
      </c>
    </row>
    <row r="7" spans="1:7" x14ac:dyDescent="0.2">
      <c r="A7" s="35"/>
      <c r="B7" s="13" t="s">
        <v>46</v>
      </c>
      <c r="C7" s="50" t="s">
        <v>46</v>
      </c>
      <c r="D7" s="13" t="s">
        <v>46</v>
      </c>
      <c r="E7" s="13" t="s">
        <v>46</v>
      </c>
      <c r="F7" s="13" t="s">
        <v>46</v>
      </c>
      <c r="G7" s="62" t="s">
        <v>46</v>
      </c>
    </row>
    <row r="8" spans="1:7" x14ac:dyDescent="0.2">
      <c r="A8" s="52" t="s">
        <v>103</v>
      </c>
      <c r="B8" s="170">
        <v>397.1</v>
      </c>
      <c r="C8" s="171">
        <v>545.6</v>
      </c>
      <c r="D8" s="170">
        <v>611</v>
      </c>
      <c r="E8" s="170">
        <v>685.6</v>
      </c>
      <c r="F8" s="172">
        <v>672.4</v>
      </c>
      <c r="G8" s="173">
        <v>2514.6</v>
      </c>
    </row>
    <row r="9" spans="1:7" x14ac:dyDescent="0.2">
      <c r="A9" s="52" t="s">
        <v>104</v>
      </c>
      <c r="B9" s="170">
        <v>230</v>
      </c>
      <c r="C9" s="171">
        <v>242</v>
      </c>
      <c r="D9" s="170">
        <v>251</v>
      </c>
      <c r="E9" s="170">
        <v>252</v>
      </c>
      <c r="F9" s="172">
        <v>252</v>
      </c>
      <c r="G9" s="173">
        <v>997</v>
      </c>
    </row>
    <row r="10" spans="1:7" x14ac:dyDescent="0.2">
      <c r="A10" s="53" t="s">
        <v>87</v>
      </c>
      <c r="B10" s="174">
        <v>627.1</v>
      </c>
      <c r="C10" s="175">
        <v>787.6</v>
      </c>
      <c r="D10" s="173">
        <v>862</v>
      </c>
      <c r="E10" s="173">
        <v>937.6</v>
      </c>
      <c r="F10" s="176">
        <v>924.4</v>
      </c>
      <c r="G10" s="173">
        <v>3511.6</v>
      </c>
    </row>
    <row r="11" spans="1:7" ht="6.95" customHeight="1" x14ac:dyDescent="0.2"/>
  </sheetData>
  <mergeCells count="3">
    <mergeCell ref="A2:F2"/>
    <mergeCell ref="A5:A6"/>
    <mergeCell ref="A3:G3"/>
  </mergeCell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8057-7530-4098-9176-A3DCAE222451}">
  <dimension ref="A1:AY233"/>
  <sheetViews>
    <sheetView showGridLines="0" zoomScaleNormal="100" workbookViewId="0"/>
  </sheetViews>
  <sheetFormatPr defaultColWidth="9" defaultRowHeight="12.75" x14ac:dyDescent="0.2"/>
  <cols>
    <col min="1" max="1" width="64" style="114" customWidth="1"/>
    <col min="2" max="2" width="18.875" style="160" customWidth="1"/>
    <col min="3" max="7" width="9.625" style="110" customWidth="1"/>
    <col min="8" max="8" width="16.75" style="114" customWidth="1"/>
    <col min="9" max="9" width="9" style="115"/>
    <col min="10" max="16384" width="9" style="114"/>
  </cols>
  <sheetData>
    <row r="1" spans="1:7" s="108" customFormat="1" ht="14.25" x14ac:dyDescent="0.2">
      <c r="A1" s="12" t="s">
        <v>185</v>
      </c>
      <c r="C1" s="109"/>
      <c r="D1" s="109"/>
      <c r="E1" s="109"/>
      <c r="F1" s="110"/>
    </row>
    <row r="2" spans="1:7" s="108" customFormat="1" ht="14.25" x14ac:dyDescent="0.2">
      <c r="A2" s="324" t="s">
        <v>204</v>
      </c>
      <c r="B2" s="324"/>
      <c r="C2" s="324"/>
      <c r="D2" s="324"/>
      <c r="E2" s="324"/>
      <c r="F2" s="324"/>
      <c r="G2" s="324"/>
    </row>
    <row r="3" spans="1:7" ht="14.25" customHeight="1" x14ac:dyDescent="0.2">
      <c r="A3" s="336" t="s">
        <v>75</v>
      </c>
      <c r="B3" s="111"/>
      <c r="C3" s="244" t="s">
        <v>70</v>
      </c>
      <c r="D3" s="245" t="s">
        <v>71</v>
      </c>
      <c r="E3" s="244" t="s">
        <v>199</v>
      </c>
      <c r="F3" s="244" t="s">
        <v>208</v>
      </c>
      <c r="G3" s="244" t="s">
        <v>271</v>
      </c>
    </row>
    <row r="4" spans="1:7" ht="23.25" customHeight="1" x14ac:dyDescent="0.2">
      <c r="A4" s="336"/>
      <c r="B4" s="111" t="s">
        <v>105</v>
      </c>
      <c r="C4" s="116" t="s">
        <v>72</v>
      </c>
      <c r="D4" s="117" t="s">
        <v>82</v>
      </c>
      <c r="E4" s="116" t="s">
        <v>74</v>
      </c>
      <c r="F4" s="116" t="s">
        <v>74</v>
      </c>
      <c r="G4" s="116" t="s">
        <v>74</v>
      </c>
    </row>
    <row r="5" spans="1:7" x14ac:dyDescent="0.2">
      <c r="A5" s="336"/>
      <c r="B5" s="111"/>
      <c r="C5" s="112" t="s">
        <v>46</v>
      </c>
      <c r="D5" s="113" t="s">
        <v>46</v>
      </c>
      <c r="E5" s="112" t="s">
        <v>46</v>
      </c>
      <c r="F5" s="112" t="s">
        <v>46</v>
      </c>
      <c r="G5" s="112" t="s">
        <v>46</v>
      </c>
    </row>
    <row r="6" spans="1:7" x14ac:dyDescent="0.2">
      <c r="A6" s="118" t="s">
        <v>76</v>
      </c>
      <c r="B6" s="119"/>
      <c r="C6" s="120"/>
      <c r="D6" s="50"/>
      <c r="E6" s="120"/>
      <c r="F6" s="120"/>
      <c r="G6" s="120"/>
    </row>
    <row r="7" spans="1:7" x14ac:dyDescent="0.2">
      <c r="A7" s="121" t="s">
        <v>0</v>
      </c>
      <c r="B7" s="119"/>
      <c r="C7" s="120"/>
      <c r="D7" s="50"/>
      <c r="E7" s="120"/>
      <c r="F7" s="120"/>
      <c r="G7" s="120"/>
    </row>
    <row r="8" spans="1:7" x14ac:dyDescent="0.2">
      <c r="A8" s="24" t="s">
        <v>50</v>
      </c>
      <c r="B8" s="119"/>
      <c r="C8" s="120"/>
      <c r="D8" s="50"/>
      <c r="E8" s="120"/>
      <c r="F8" s="120"/>
      <c r="G8" s="120"/>
    </row>
    <row r="9" spans="1:7" x14ac:dyDescent="0.2">
      <c r="A9" s="123" t="s">
        <v>213</v>
      </c>
      <c r="B9" s="280" t="s">
        <v>292</v>
      </c>
      <c r="C9" s="126">
        <v>1.2</v>
      </c>
      <c r="D9" s="125">
        <v>1.3</v>
      </c>
      <c r="E9" s="126">
        <v>1.3</v>
      </c>
      <c r="F9" s="126">
        <v>1.3</v>
      </c>
      <c r="G9" s="126">
        <v>1.4</v>
      </c>
    </row>
    <row r="10" spans="1:7" x14ac:dyDescent="0.2">
      <c r="A10" s="123" t="s">
        <v>235</v>
      </c>
      <c r="B10" s="280" t="s">
        <v>292</v>
      </c>
      <c r="C10" s="126">
        <v>0.4</v>
      </c>
      <c r="D10" s="125">
        <v>0.4</v>
      </c>
      <c r="E10" s="126">
        <v>0.4</v>
      </c>
      <c r="F10" s="126">
        <v>0.4</v>
      </c>
      <c r="G10" s="126">
        <v>0.4</v>
      </c>
    </row>
    <row r="11" spans="1:7" x14ac:dyDescent="0.2">
      <c r="A11" s="123" t="s">
        <v>285</v>
      </c>
      <c r="B11" s="280" t="s">
        <v>292</v>
      </c>
      <c r="C11" s="126">
        <v>13.8</v>
      </c>
      <c r="D11" s="311">
        <v>5.8</v>
      </c>
      <c r="E11" s="239" t="s">
        <v>238</v>
      </c>
      <c r="F11" s="239" t="s">
        <v>238</v>
      </c>
      <c r="G11" s="239" t="s">
        <v>238</v>
      </c>
    </row>
    <row r="12" spans="1:7" x14ac:dyDescent="0.2">
      <c r="A12" s="123" t="s">
        <v>286</v>
      </c>
      <c r="B12" s="280" t="s">
        <v>292</v>
      </c>
      <c r="C12" s="126">
        <v>19.600000000000001</v>
      </c>
      <c r="D12" s="238" t="s">
        <v>238</v>
      </c>
      <c r="E12" s="239" t="s">
        <v>238</v>
      </c>
      <c r="F12" s="239" t="s">
        <v>238</v>
      </c>
      <c r="G12" s="239" t="s">
        <v>238</v>
      </c>
    </row>
    <row r="13" spans="1:7" x14ac:dyDescent="0.2">
      <c r="A13" s="137" t="s">
        <v>111</v>
      </c>
      <c r="B13" s="280" t="s">
        <v>292</v>
      </c>
      <c r="C13" s="126">
        <v>1</v>
      </c>
      <c r="D13" s="294">
        <v>1</v>
      </c>
      <c r="E13" s="126">
        <v>1.1000000000000001</v>
      </c>
      <c r="F13" s="126">
        <v>1.1000000000000001</v>
      </c>
      <c r="G13" s="126">
        <v>1.1000000000000001</v>
      </c>
    </row>
    <row r="14" spans="1:7" x14ac:dyDescent="0.2">
      <c r="A14" s="123" t="s">
        <v>112</v>
      </c>
      <c r="B14" s="280" t="s">
        <v>292</v>
      </c>
      <c r="C14" s="126">
        <v>0.3</v>
      </c>
      <c r="D14" s="238">
        <v>0.3</v>
      </c>
      <c r="E14" s="126">
        <v>0.3</v>
      </c>
      <c r="F14" s="126">
        <v>0.4</v>
      </c>
      <c r="G14" s="126">
        <v>0.4</v>
      </c>
    </row>
    <row r="15" spans="1:7" x14ac:dyDescent="0.2">
      <c r="A15" s="137" t="s">
        <v>287</v>
      </c>
      <c r="B15" s="280" t="s">
        <v>292</v>
      </c>
      <c r="C15" s="126">
        <v>0.6</v>
      </c>
      <c r="D15" s="238" t="s">
        <v>238</v>
      </c>
      <c r="E15" s="126" t="s">
        <v>238</v>
      </c>
      <c r="F15" s="126" t="s">
        <v>238</v>
      </c>
      <c r="G15" s="126" t="s">
        <v>238</v>
      </c>
    </row>
    <row r="16" spans="1:7" x14ac:dyDescent="0.2">
      <c r="A16" s="127" t="s">
        <v>288</v>
      </c>
      <c r="B16" s="280" t="s">
        <v>292</v>
      </c>
      <c r="C16" s="126">
        <v>8</v>
      </c>
      <c r="D16" s="238" t="s">
        <v>238</v>
      </c>
      <c r="E16" s="126" t="s">
        <v>238</v>
      </c>
      <c r="F16" s="126" t="s">
        <v>238</v>
      </c>
      <c r="G16" s="126" t="s">
        <v>238</v>
      </c>
    </row>
    <row r="17" spans="1:7" x14ac:dyDescent="0.2">
      <c r="A17" s="127" t="s">
        <v>289</v>
      </c>
      <c r="B17" s="280" t="s">
        <v>292</v>
      </c>
      <c r="C17" s="126" t="s">
        <v>238</v>
      </c>
      <c r="D17" s="238">
        <v>0.7</v>
      </c>
      <c r="E17" s="126">
        <v>0.3</v>
      </c>
      <c r="F17" s="126">
        <v>0.1</v>
      </c>
      <c r="G17" s="126">
        <v>0.1</v>
      </c>
    </row>
    <row r="18" spans="1:7" x14ac:dyDescent="0.2">
      <c r="A18" s="127" t="s">
        <v>108</v>
      </c>
      <c r="B18" s="280" t="s">
        <v>292</v>
      </c>
      <c r="C18" s="126">
        <v>1</v>
      </c>
      <c r="D18" s="294">
        <v>1</v>
      </c>
      <c r="E18" s="126">
        <v>1.1000000000000001</v>
      </c>
      <c r="F18" s="126">
        <v>1.1000000000000001</v>
      </c>
      <c r="G18" s="126">
        <v>1.1000000000000001</v>
      </c>
    </row>
    <row r="19" spans="1:7" x14ac:dyDescent="0.2">
      <c r="A19" s="127" t="s">
        <v>106</v>
      </c>
      <c r="B19" s="280" t="s">
        <v>292</v>
      </c>
      <c r="C19" s="126">
        <v>2.5</v>
      </c>
      <c r="D19" s="238" t="s">
        <v>238</v>
      </c>
      <c r="E19" s="126" t="s">
        <v>238</v>
      </c>
      <c r="F19" s="126" t="s">
        <v>238</v>
      </c>
      <c r="G19" s="126" t="s">
        <v>238</v>
      </c>
    </row>
    <row r="20" spans="1:7" x14ac:dyDescent="0.2">
      <c r="A20" s="129" t="s">
        <v>290</v>
      </c>
      <c r="B20" s="280" t="s">
        <v>292</v>
      </c>
      <c r="C20" s="126" t="s">
        <v>293</v>
      </c>
      <c r="D20" s="238" t="s">
        <v>293</v>
      </c>
      <c r="E20" s="126" t="s">
        <v>293</v>
      </c>
      <c r="F20" s="126" t="s">
        <v>293</v>
      </c>
      <c r="G20" s="126" t="s">
        <v>293</v>
      </c>
    </row>
    <row r="21" spans="1:7" x14ac:dyDescent="0.2">
      <c r="A21" s="129" t="s">
        <v>205</v>
      </c>
      <c r="B21" s="280" t="s">
        <v>292</v>
      </c>
      <c r="C21" s="126">
        <v>7.3</v>
      </c>
      <c r="D21" s="238">
        <v>5.9</v>
      </c>
      <c r="E21" s="126">
        <v>13.5</v>
      </c>
      <c r="F21" s="126">
        <v>14</v>
      </c>
      <c r="G21" s="126">
        <v>14.1</v>
      </c>
    </row>
    <row r="22" spans="1:7" x14ac:dyDescent="0.2">
      <c r="A22" s="127" t="s">
        <v>247</v>
      </c>
      <c r="B22" s="280" t="s">
        <v>292</v>
      </c>
      <c r="C22" s="126">
        <v>9.5</v>
      </c>
      <c r="D22" s="238">
        <v>8.6</v>
      </c>
      <c r="E22" s="126" t="s">
        <v>238</v>
      </c>
      <c r="F22" s="126" t="s">
        <v>238</v>
      </c>
      <c r="G22" s="126" t="s">
        <v>238</v>
      </c>
    </row>
    <row r="23" spans="1:7" x14ac:dyDescent="0.2">
      <c r="A23" s="127" t="s">
        <v>248</v>
      </c>
      <c r="B23" s="280" t="s">
        <v>292</v>
      </c>
      <c r="C23" s="126">
        <v>31.2</v>
      </c>
      <c r="D23" s="238">
        <v>32</v>
      </c>
      <c r="E23" s="126">
        <v>32</v>
      </c>
      <c r="F23" s="126">
        <v>32</v>
      </c>
      <c r="G23" s="126">
        <v>32</v>
      </c>
    </row>
    <row r="24" spans="1:7" x14ac:dyDescent="0.2">
      <c r="A24" s="129" t="s">
        <v>116</v>
      </c>
      <c r="B24" s="280" t="s">
        <v>292</v>
      </c>
      <c r="C24" s="126">
        <v>2.2000000000000002</v>
      </c>
      <c r="D24" s="238">
        <v>2.2999999999999998</v>
      </c>
      <c r="E24" s="126">
        <v>2.2999999999999998</v>
      </c>
      <c r="F24" s="126">
        <v>2.4</v>
      </c>
      <c r="G24" s="126">
        <v>2.4</v>
      </c>
    </row>
    <row r="25" spans="1:7" x14ac:dyDescent="0.2">
      <c r="A25" s="226" t="s">
        <v>51</v>
      </c>
      <c r="B25" s="280"/>
      <c r="C25" s="126"/>
      <c r="D25" s="125"/>
      <c r="E25" s="126"/>
      <c r="F25" s="126"/>
      <c r="G25" s="126"/>
    </row>
    <row r="26" spans="1:7" x14ac:dyDescent="0.2">
      <c r="A26" s="123" t="s">
        <v>249</v>
      </c>
      <c r="B26" s="280" t="s">
        <v>294</v>
      </c>
      <c r="C26" s="126">
        <v>0.9</v>
      </c>
      <c r="D26" s="125" t="s">
        <v>238</v>
      </c>
      <c r="E26" s="239" t="s">
        <v>238</v>
      </c>
      <c r="F26" s="239" t="s">
        <v>238</v>
      </c>
      <c r="G26" s="239" t="s">
        <v>238</v>
      </c>
    </row>
    <row r="27" spans="1:7" x14ac:dyDescent="0.2">
      <c r="A27" s="123" t="s">
        <v>109</v>
      </c>
      <c r="B27" s="280" t="s">
        <v>295</v>
      </c>
      <c r="C27" s="126">
        <v>0.2</v>
      </c>
      <c r="D27" s="125">
        <v>0.2</v>
      </c>
      <c r="E27" s="310">
        <v>0.2</v>
      </c>
      <c r="F27" s="310">
        <v>0.2</v>
      </c>
      <c r="G27" s="310">
        <v>0.2</v>
      </c>
    </row>
    <row r="28" spans="1:7" x14ac:dyDescent="0.2">
      <c r="A28" s="123" t="s">
        <v>291</v>
      </c>
      <c r="B28" s="280" t="s">
        <v>294</v>
      </c>
      <c r="C28" s="126">
        <v>1</v>
      </c>
      <c r="D28" s="125">
        <v>1</v>
      </c>
      <c r="E28" s="126" t="s">
        <v>238</v>
      </c>
      <c r="F28" s="126" t="s">
        <v>238</v>
      </c>
      <c r="G28" s="126" t="s">
        <v>238</v>
      </c>
    </row>
    <row r="29" spans="1:7" x14ac:dyDescent="0.2">
      <c r="A29" s="122" t="s">
        <v>49</v>
      </c>
      <c r="B29" s="119"/>
      <c r="C29" s="165">
        <v>100.8</v>
      </c>
      <c r="D29" s="184">
        <v>60.6</v>
      </c>
      <c r="E29" s="165">
        <v>52.5</v>
      </c>
      <c r="F29" s="165">
        <v>53</v>
      </c>
      <c r="G29" s="165">
        <v>53.2</v>
      </c>
    </row>
    <row r="30" spans="1:7" x14ac:dyDescent="0.2">
      <c r="A30" s="121" t="s">
        <v>1</v>
      </c>
      <c r="B30" s="119"/>
      <c r="C30" s="135"/>
      <c r="D30" s="136"/>
      <c r="E30" s="135"/>
      <c r="F30" s="135"/>
      <c r="G30" s="135"/>
    </row>
    <row r="31" spans="1:7" x14ac:dyDescent="0.2">
      <c r="A31" s="24" t="s">
        <v>50</v>
      </c>
      <c r="B31" s="119"/>
      <c r="C31" s="124"/>
      <c r="D31" s="128"/>
      <c r="E31" s="124"/>
      <c r="F31" s="124"/>
      <c r="G31" s="124"/>
    </row>
    <row r="32" spans="1:7" x14ac:dyDescent="0.2">
      <c r="A32" s="123" t="s">
        <v>110</v>
      </c>
      <c r="B32" s="280" t="s">
        <v>292</v>
      </c>
      <c r="C32" s="130">
        <v>0.7</v>
      </c>
      <c r="D32" s="131">
        <v>0.7</v>
      </c>
      <c r="E32" s="126">
        <v>0.7</v>
      </c>
      <c r="F32" s="126">
        <v>0.7</v>
      </c>
      <c r="G32" s="126">
        <v>0.7</v>
      </c>
    </row>
    <row r="33" spans="1:7" x14ac:dyDescent="0.2">
      <c r="A33" s="123" t="s">
        <v>107</v>
      </c>
      <c r="B33" s="280" t="s">
        <v>292</v>
      </c>
      <c r="C33" s="130">
        <v>0.1</v>
      </c>
      <c r="D33" s="131">
        <v>0.1</v>
      </c>
      <c r="E33" s="126">
        <v>0.1</v>
      </c>
      <c r="F33" s="126">
        <v>0.1</v>
      </c>
      <c r="G33" s="126">
        <v>0.1</v>
      </c>
    </row>
    <row r="34" spans="1:7" x14ac:dyDescent="0.2">
      <c r="A34" s="123" t="s">
        <v>296</v>
      </c>
      <c r="B34" s="280" t="s">
        <v>292</v>
      </c>
      <c r="C34" s="310">
        <v>348.6</v>
      </c>
      <c r="D34" s="131">
        <v>168.1</v>
      </c>
      <c r="E34" s="239" t="s">
        <v>238</v>
      </c>
      <c r="F34" s="239" t="s">
        <v>238</v>
      </c>
      <c r="G34" s="239" t="s">
        <v>238</v>
      </c>
    </row>
    <row r="35" spans="1:7" x14ac:dyDescent="0.2">
      <c r="A35" s="123" t="s">
        <v>297</v>
      </c>
      <c r="B35" s="280" t="s">
        <v>292</v>
      </c>
      <c r="C35" s="130">
        <v>463.1</v>
      </c>
      <c r="D35" s="131" t="s">
        <v>238</v>
      </c>
      <c r="E35" s="240" t="s">
        <v>238</v>
      </c>
      <c r="F35" s="240" t="s">
        <v>238</v>
      </c>
      <c r="G35" s="240" t="s">
        <v>238</v>
      </c>
    </row>
    <row r="36" spans="1:7" x14ac:dyDescent="0.2">
      <c r="A36" s="123" t="s">
        <v>214</v>
      </c>
      <c r="B36" s="280" t="s">
        <v>292</v>
      </c>
      <c r="C36" s="130">
        <v>1</v>
      </c>
      <c r="D36" s="131">
        <v>2.2000000000000002</v>
      </c>
      <c r="E36" s="240" t="s">
        <v>238</v>
      </c>
      <c r="F36" s="240" t="s">
        <v>238</v>
      </c>
      <c r="G36" s="240" t="s">
        <v>238</v>
      </c>
    </row>
    <row r="37" spans="1:7" x14ac:dyDescent="0.2">
      <c r="A37" s="123" t="s">
        <v>111</v>
      </c>
      <c r="B37" s="280" t="s">
        <v>292</v>
      </c>
      <c r="C37" s="130">
        <v>18.600000000000001</v>
      </c>
      <c r="D37" s="131">
        <v>19.399999999999999</v>
      </c>
      <c r="E37" s="130">
        <v>20.3</v>
      </c>
      <c r="F37" s="126">
        <v>21.1</v>
      </c>
      <c r="G37" s="126">
        <v>22</v>
      </c>
    </row>
    <row r="38" spans="1:7" x14ac:dyDescent="0.2">
      <c r="A38" s="123" t="s">
        <v>96</v>
      </c>
      <c r="B38" s="280" t="s">
        <v>292</v>
      </c>
      <c r="C38" s="130">
        <v>1.9</v>
      </c>
      <c r="D38" s="131" t="s">
        <v>238</v>
      </c>
      <c r="E38" s="126" t="s">
        <v>238</v>
      </c>
      <c r="F38" s="126">
        <v>1.5</v>
      </c>
      <c r="G38" s="126">
        <v>8.1999999999999993</v>
      </c>
    </row>
    <row r="39" spans="1:7" x14ac:dyDescent="0.2">
      <c r="A39" s="123" t="s">
        <v>112</v>
      </c>
      <c r="B39" s="280" t="s">
        <v>292</v>
      </c>
      <c r="C39" s="130">
        <v>0.1</v>
      </c>
      <c r="D39" s="131" t="s">
        <v>238</v>
      </c>
      <c r="E39" s="240" t="s">
        <v>238</v>
      </c>
      <c r="F39" s="240" t="s">
        <v>238</v>
      </c>
      <c r="G39" s="240" t="s">
        <v>238</v>
      </c>
    </row>
    <row r="40" spans="1:7" x14ac:dyDescent="0.2">
      <c r="A40" s="123" t="s">
        <v>113</v>
      </c>
      <c r="B40" s="280" t="s">
        <v>292</v>
      </c>
      <c r="C40" s="130">
        <v>6.1</v>
      </c>
      <c r="D40" s="131">
        <v>6.1</v>
      </c>
      <c r="E40" s="130" t="s">
        <v>238</v>
      </c>
      <c r="F40" s="240" t="s">
        <v>238</v>
      </c>
      <c r="G40" s="240" t="s">
        <v>238</v>
      </c>
    </row>
    <row r="41" spans="1:7" x14ac:dyDescent="0.2">
      <c r="A41" s="123" t="s">
        <v>298</v>
      </c>
      <c r="B41" s="280" t="s">
        <v>292</v>
      </c>
      <c r="C41" s="130">
        <v>1.3</v>
      </c>
      <c r="D41" s="50">
        <v>10</v>
      </c>
      <c r="E41" s="120">
        <v>4.2</v>
      </c>
      <c r="F41" s="239" t="s">
        <v>238</v>
      </c>
      <c r="G41" s="239" t="s">
        <v>238</v>
      </c>
    </row>
    <row r="42" spans="1:7" x14ac:dyDescent="0.2">
      <c r="A42" s="123" t="s">
        <v>114</v>
      </c>
      <c r="B42" s="280" t="s">
        <v>292</v>
      </c>
      <c r="C42" s="130">
        <v>1.7</v>
      </c>
      <c r="D42" s="131">
        <v>1.7</v>
      </c>
      <c r="E42" s="130">
        <v>1.7</v>
      </c>
      <c r="F42" s="130">
        <v>1.7</v>
      </c>
      <c r="G42" s="126">
        <v>1.7</v>
      </c>
    </row>
    <row r="43" spans="1:7" x14ac:dyDescent="0.2">
      <c r="A43" s="123" t="s">
        <v>115</v>
      </c>
      <c r="B43" s="280" t="s">
        <v>292</v>
      </c>
      <c r="C43" s="130">
        <v>0.5</v>
      </c>
      <c r="D43" s="131">
        <v>0.5</v>
      </c>
      <c r="E43" s="130">
        <v>0.5</v>
      </c>
      <c r="F43" s="130">
        <v>0.5</v>
      </c>
      <c r="G43" s="130">
        <v>0.5</v>
      </c>
    </row>
    <row r="44" spans="1:7" x14ac:dyDescent="0.2">
      <c r="A44" s="123" t="s">
        <v>299</v>
      </c>
      <c r="B44" s="280" t="s">
        <v>292</v>
      </c>
      <c r="C44" s="130">
        <v>20.6</v>
      </c>
      <c r="D44" s="131">
        <v>23.4</v>
      </c>
      <c r="E44" s="130" t="s">
        <v>238</v>
      </c>
      <c r="F44" s="130" t="s">
        <v>238</v>
      </c>
      <c r="G44" s="130" t="s">
        <v>238</v>
      </c>
    </row>
    <row r="45" spans="1:7" x14ac:dyDescent="0.2">
      <c r="A45" s="123" t="s">
        <v>300</v>
      </c>
      <c r="B45" s="280" t="s">
        <v>292</v>
      </c>
      <c r="C45" s="130" t="s">
        <v>238</v>
      </c>
      <c r="D45" s="131">
        <v>176.2</v>
      </c>
      <c r="E45" s="130">
        <v>137</v>
      </c>
      <c r="F45" s="130">
        <v>29.1</v>
      </c>
      <c r="G45" s="130" t="s">
        <v>238</v>
      </c>
    </row>
    <row r="46" spans="1:7" x14ac:dyDescent="0.2">
      <c r="A46" s="123" t="s">
        <v>97</v>
      </c>
      <c r="B46" s="280" t="s">
        <v>292</v>
      </c>
      <c r="C46" s="130">
        <v>2.2000000000000002</v>
      </c>
      <c r="D46" s="50">
        <v>2.2000000000000002</v>
      </c>
      <c r="E46" s="120">
        <v>2.2000000000000002</v>
      </c>
      <c r="F46" s="120">
        <v>2.2999999999999998</v>
      </c>
      <c r="G46" s="120">
        <v>2.2999999999999998</v>
      </c>
    </row>
    <row r="47" spans="1:7" x14ac:dyDescent="0.2">
      <c r="A47" s="123" t="s">
        <v>98</v>
      </c>
      <c r="B47" s="280" t="s">
        <v>292</v>
      </c>
      <c r="C47" s="130">
        <v>3.2</v>
      </c>
      <c r="D47" s="131">
        <v>3.2</v>
      </c>
      <c r="E47" s="120">
        <v>1.3</v>
      </c>
      <c r="F47" s="120">
        <v>1.3</v>
      </c>
      <c r="G47" s="120">
        <v>1.3</v>
      </c>
    </row>
    <row r="48" spans="1:7" x14ac:dyDescent="0.2">
      <c r="A48" s="123" t="s">
        <v>301</v>
      </c>
      <c r="B48" s="280" t="s">
        <v>292</v>
      </c>
      <c r="C48" s="130">
        <v>41.8</v>
      </c>
      <c r="D48" s="131" t="s">
        <v>238</v>
      </c>
      <c r="E48" s="130" t="s">
        <v>238</v>
      </c>
      <c r="F48" s="126" t="s">
        <v>238</v>
      </c>
      <c r="G48" s="126">
        <v>11.1</v>
      </c>
    </row>
    <row r="49" spans="1:8" x14ac:dyDescent="0.2">
      <c r="A49" s="123" t="s">
        <v>289</v>
      </c>
      <c r="B49" s="280" t="s">
        <v>292</v>
      </c>
      <c r="C49" s="130" t="s">
        <v>238</v>
      </c>
      <c r="D49" s="131">
        <v>8.8000000000000007</v>
      </c>
      <c r="E49" s="130">
        <v>1.1000000000000001</v>
      </c>
      <c r="F49" s="130">
        <v>0.7</v>
      </c>
      <c r="G49" s="130">
        <v>0</v>
      </c>
    </row>
    <row r="50" spans="1:8" x14ac:dyDescent="0.2">
      <c r="A50" s="123" t="s">
        <v>99</v>
      </c>
      <c r="B50" s="280" t="s">
        <v>292</v>
      </c>
      <c r="C50" s="130">
        <v>137.80000000000001</v>
      </c>
      <c r="D50" s="131">
        <v>92.6</v>
      </c>
      <c r="E50" s="130">
        <v>92.6</v>
      </c>
      <c r="F50" s="130">
        <v>92.6</v>
      </c>
      <c r="G50" s="130" t="s">
        <v>238</v>
      </c>
    </row>
    <row r="51" spans="1:8" x14ac:dyDescent="0.2">
      <c r="A51" s="123" t="s">
        <v>100</v>
      </c>
      <c r="B51" s="280" t="s">
        <v>292</v>
      </c>
      <c r="C51" s="130">
        <v>108.1</v>
      </c>
      <c r="D51" s="131">
        <v>112.4</v>
      </c>
      <c r="E51" s="130">
        <v>117.8</v>
      </c>
      <c r="F51" s="130">
        <v>117.8</v>
      </c>
      <c r="G51" s="130">
        <v>117.8</v>
      </c>
    </row>
    <row r="52" spans="1:8" x14ac:dyDescent="0.2">
      <c r="A52" s="123" t="s">
        <v>116</v>
      </c>
      <c r="B52" s="280" t="s">
        <v>292</v>
      </c>
      <c r="C52" s="130">
        <v>83.9</v>
      </c>
      <c r="D52" s="131">
        <v>87.6</v>
      </c>
      <c r="E52" s="130">
        <v>91.4</v>
      </c>
      <c r="F52" s="130">
        <v>95.2</v>
      </c>
      <c r="G52" s="130">
        <v>99.3</v>
      </c>
    </row>
    <row r="53" spans="1:8" x14ac:dyDescent="0.2">
      <c r="A53" s="137" t="s">
        <v>302</v>
      </c>
      <c r="B53" s="280" t="s">
        <v>292</v>
      </c>
      <c r="C53" s="130">
        <v>15</v>
      </c>
      <c r="D53" s="237" t="s">
        <v>238</v>
      </c>
      <c r="E53" s="240" t="s">
        <v>238</v>
      </c>
      <c r="F53" s="240" t="s">
        <v>238</v>
      </c>
      <c r="G53" s="240" t="s">
        <v>238</v>
      </c>
    </row>
    <row r="54" spans="1:8" x14ac:dyDescent="0.2">
      <c r="A54" s="122" t="s">
        <v>51</v>
      </c>
      <c r="B54" s="280"/>
      <c r="C54" s="130"/>
      <c r="D54" s="131"/>
      <c r="E54" s="126"/>
      <c r="F54" s="126"/>
      <c r="G54" s="126"/>
    </row>
    <row r="55" spans="1:8" x14ac:dyDescent="0.2">
      <c r="A55" s="123" t="s">
        <v>215</v>
      </c>
      <c r="B55" s="280" t="s">
        <v>294</v>
      </c>
      <c r="C55" s="130">
        <v>4.8</v>
      </c>
      <c r="D55" s="131" t="s">
        <v>238</v>
      </c>
      <c r="E55" s="240" t="s">
        <v>238</v>
      </c>
      <c r="F55" s="240" t="s">
        <v>238</v>
      </c>
      <c r="G55" s="240" t="s">
        <v>238</v>
      </c>
    </row>
    <row r="56" spans="1:8" x14ac:dyDescent="0.2">
      <c r="A56" s="127" t="s">
        <v>109</v>
      </c>
      <c r="B56" s="280" t="s">
        <v>295</v>
      </c>
      <c r="C56" s="130">
        <v>7.9</v>
      </c>
      <c r="D56" s="131">
        <v>7.9</v>
      </c>
      <c r="E56" s="130">
        <v>7.9</v>
      </c>
      <c r="F56" s="130">
        <v>7.9</v>
      </c>
      <c r="G56" s="130" t="s">
        <v>238</v>
      </c>
      <c r="H56" s="138"/>
    </row>
    <row r="57" spans="1:8" x14ac:dyDescent="0.2">
      <c r="A57" s="122" t="s">
        <v>49</v>
      </c>
      <c r="B57" s="119"/>
      <c r="C57" s="165">
        <v>1268.7</v>
      </c>
      <c r="D57" s="134">
        <v>723</v>
      </c>
      <c r="E57" s="133">
        <v>478.7</v>
      </c>
      <c r="F57" s="133">
        <v>372.6</v>
      </c>
      <c r="G57" s="133">
        <v>265</v>
      </c>
      <c r="H57" s="138"/>
    </row>
    <row r="58" spans="1:8" x14ac:dyDescent="0.2">
      <c r="A58" s="139" t="s">
        <v>79</v>
      </c>
      <c r="B58" s="119"/>
      <c r="C58" s="124"/>
      <c r="D58" s="128"/>
      <c r="E58" s="124"/>
      <c r="F58" s="124"/>
      <c r="G58" s="124"/>
    </row>
    <row r="59" spans="1:8" x14ac:dyDescent="0.2">
      <c r="A59" s="121" t="s">
        <v>3</v>
      </c>
      <c r="B59" s="119"/>
      <c r="C59" s="124"/>
      <c r="D59" s="128"/>
      <c r="E59" s="124"/>
      <c r="F59" s="124"/>
      <c r="G59" s="124"/>
    </row>
    <row r="60" spans="1:8" x14ac:dyDescent="0.2">
      <c r="A60" s="24" t="s">
        <v>50</v>
      </c>
      <c r="B60" s="281"/>
      <c r="C60" s="124"/>
      <c r="D60" s="128"/>
      <c r="E60" s="124"/>
      <c r="F60" s="124"/>
      <c r="G60" s="124"/>
    </row>
    <row r="61" spans="1:8" x14ac:dyDescent="0.2">
      <c r="A61" s="24" t="s">
        <v>236</v>
      </c>
      <c r="B61" s="280" t="s">
        <v>292</v>
      </c>
      <c r="C61" s="126">
        <v>78.5</v>
      </c>
      <c r="D61" s="125">
        <v>81.3</v>
      </c>
      <c r="E61" s="126">
        <v>84.4</v>
      </c>
      <c r="F61" s="126">
        <v>87.6</v>
      </c>
      <c r="G61" s="126">
        <v>90.8</v>
      </c>
      <c r="H61" s="132"/>
    </row>
    <row r="62" spans="1:8" x14ac:dyDescent="0.2">
      <c r="A62" s="24" t="s">
        <v>237</v>
      </c>
      <c r="B62" s="280" t="s">
        <v>292</v>
      </c>
      <c r="C62" s="126">
        <v>397.1</v>
      </c>
      <c r="D62" s="125">
        <v>545.6</v>
      </c>
      <c r="E62" s="126">
        <v>611</v>
      </c>
      <c r="F62" s="126">
        <v>685.6</v>
      </c>
      <c r="G62" s="126">
        <v>672.4</v>
      </c>
    </row>
    <row r="63" spans="1:8" x14ac:dyDescent="0.2">
      <c r="A63" s="123" t="s">
        <v>117</v>
      </c>
      <c r="B63" s="280" t="s">
        <v>292</v>
      </c>
      <c r="C63" s="126">
        <v>1.3</v>
      </c>
      <c r="D63" s="311">
        <v>6.1</v>
      </c>
      <c r="E63" s="310">
        <v>0.7</v>
      </c>
      <c r="F63" s="239" t="s">
        <v>238</v>
      </c>
      <c r="G63" s="239" t="s">
        <v>238</v>
      </c>
    </row>
    <row r="64" spans="1:8" x14ac:dyDescent="0.2">
      <c r="A64" s="123" t="s">
        <v>118</v>
      </c>
      <c r="B64" s="280" t="s">
        <v>292</v>
      </c>
      <c r="C64" s="126">
        <v>119.7</v>
      </c>
      <c r="D64" s="125">
        <v>123.3</v>
      </c>
      <c r="E64" s="126">
        <v>125.7</v>
      </c>
      <c r="F64" s="126">
        <v>128.1</v>
      </c>
      <c r="G64" s="126">
        <v>130.6</v>
      </c>
    </row>
    <row r="65" spans="1:8" x14ac:dyDescent="0.2">
      <c r="A65" s="123" t="s">
        <v>216</v>
      </c>
      <c r="B65" s="280" t="s">
        <v>292</v>
      </c>
      <c r="C65" s="239" t="s">
        <v>238</v>
      </c>
      <c r="D65" s="125" t="s">
        <v>238</v>
      </c>
      <c r="E65" s="310">
        <v>7.9</v>
      </c>
      <c r="F65" s="310">
        <v>4.0999999999999996</v>
      </c>
      <c r="G65" s="126" t="s">
        <v>238</v>
      </c>
    </row>
    <row r="66" spans="1:8" x14ac:dyDescent="0.2">
      <c r="A66" s="148" t="s">
        <v>51</v>
      </c>
      <c r="B66" s="281"/>
      <c r="C66" s="126"/>
      <c r="D66" s="125"/>
      <c r="E66" s="126"/>
      <c r="F66" s="126"/>
      <c r="G66" s="126"/>
    </row>
    <row r="67" spans="1:8" x14ac:dyDescent="0.2">
      <c r="A67" s="123" t="s">
        <v>303</v>
      </c>
      <c r="B67" s="280" t="s">
        <v>294</v>
      </c>
      <c r="C67" s="126">
        <v>0.5</v>
      </c>
      <c r="D67" s="125">
        <v>0.5</v>
      </c>
      <c r="E67" s="126">
        <v>2.5</v>
      </c>
      <c r="F67" s="239" t="s">
        <v>238</v>
      </c>
      <c r="G67" s="239" t="s">
        <v>238</v>
      </c>
    </row>
    <row r="68" spans="1:8" x14ac:dyDescent="0.2">
      <c r="A68" s="123" t="s">
        <v>120</v>
      </c>
      <c r="B68" s="280" t="s">
        <v>295</v>
      </c>
      <c r="C68" s="126">
        <v>4.5</v>
      </c>
      <c r="D68" s="125">
        <v>7.8</v>
      </c>
      <c r="E68" s="310">
        <v>10.1</v>
      </c>
      <c r="F68" s="239" t="s">
        <v>238</v>
      </c>
      <c r="G68" s="239" t="s">
        <v>238</v>
      </c>
    </row>
    <row r="69" spans="1:8" x14ac:dyDescent="0.2">
      <c r="A69" s="123" t="s">
        <v>304</v>
      </c>
      <c r="B69" s="280" t="s">
        <v>196</v>
      </c>
      <c r="C69" s="126" t="s">
        <v>238</v>
      </c>
      <c r="D69" s="312">
        <v>1.6</v>
      </c>
      <c r="E69" s="242" t="s">
        <v>238</v>
      </c>
      <c r="F69" s="242" t="s">
        <v>238</v>
      </c>
      <c r="G69" s="242" t="s">
        <v>238</v>
      </c>
    </row>
    <row r="70" spans="1:8" x14ac:dyDescent="0.2">
      <c r="A70" s="137" t="s">
        <v>109</v>
      </c>
      <c r="B70" s="280" t="s">
        <v>295</v>
      </c>
      <c r="C70" s="126">
        <v>0.4</v>
      </c>
      <c r="D70" s="125" t="s">
        <v>238</v>
      </c>
      <c r="E70" s="126" t="s">
        <v>238</v>
      </c>
      <c r="F70" s="194" t="s">
        <v>238</v>
      </c>
      <c r="G70" s="242" t="s">
        <v>238</v>
      </c>
    </row>
    <row r="71" spans="1:8" x14ac:dyDescent="0.2">
      <c r="A71" s="6" t="s">
        <v>119</v>
      </c>
      <c r="B71" s="280" t="s">
        <v>196</v>
      </c>
      <c r="C71" s="126">
        <v>0.2</v>
      </c>
      <c r="D71" s="125">
        <v>0.2</v>
      </c>
      <c r="E71" s="310">
        <v>0.2</v>
      </c>
      <c r="F71" s="239" t="s">
        <v>238</v>
      </c>
      <c r="G71" s="239" t="s">
        <v>238</v>
      </c>
    </row>
    <row r="72" spans="1:8" x14ac:dyDescent="0.2">
      <c r="A72" s="137" t="s">
        <v>305</v>
      </c>
      <c r="B72" s="280" t="s">
        <v>294</v>
      </c>
      <c r="C72" s="126">
        <v>0.7</v>
      </c>
      <c r="D72" s="125">
        <v>1.3</v>
      </c>
      <c r="E72" s="126">
        <v>2</v>
      </c>
      <c r="F72" s="310">
        <v>0.3</v>
      </c>
      <c r="G72" s="239" t="s">
        <v>238</v>
      </c>
    </row>
    <row r="73" spans="1:8" x14ac:dyDescent="0.2">
      <c r="A73" s="137" t="s">
        <v>306</v>
      </c>
      <c r="B73" s="280" t="s">
        <v>308</v>
      </c>
      <c r="C73" s="126">
        <v>0.3</v>
      </c>
      <c r="D73" s="125">
        <v>0.8</v>
      </c>
      <c r="E73" s="126" t="s">
        <v>238</v>
      </c>
      <c r="F73" s="239" t="s">
        <v>238</v>
      </c>
      <c r="G73" s="239" t="s">
        <v>238</v>
      </c>
    </row>
    <row r="74" spans="1:8" x14ac:dyDescent="0.2">
      <c r="A74" s="137" t="s">
        <v>397</v>
      </c>
      <c r="B74" s="280" t="s">
        <v>294</v>
      </c>
      <c r="C74" s="126">
        <v>33.1</v>
      </c>
      <c r="D74" s="125" t="s">
        <v>238</v>
      </c>
      <c r="E74" s="126" t="s">
        <v>238</v>
      </c>
      <c r="F74" s="239" t="s">
        <v>238</v>
      </c>
      <c r="G74" s="239" t="s">
        <v>238</v>
      </c>
    </row>
    <row r="75" spans="1:8" x14ac:dyDescent="0.2">
      <c r="A75" s="137" t="s">
        <v>250</v>
      </c>
      <c r="B75" s="280" t="s">
        <v>292</v>
      </c>
      <c r="C75" s="126">
        <v>45.3</v>
      </c>
      <c r="D75" s="125">
        <v>49.8</v>
      </c>
      <c r="E75" s="126" t="s">
        <v>238</v>
      </c>
      <c r="F75" s="239" t="s">
        <v>238</v>
      </c>
      <c r="G75" s="239" t="s">
        <v>238</v>
      </c>
    </row>
    <row r="76" spans="1:8" x14ac:dyDescent="0.2">
      <c r="A76" s="137" t="s">
        <v>251</v>
      </c>
      <c r="B76" s="280" t="s">
        <v>292</v>
      </c>
      <c r="C76" s="126">
        <v>23.3</v>
      </c>
      <c r="D76" s="125">
        <v>23.9</v>
      </c>
      <c r="E76" s="126">
        <v>23.9</v>
      </c>
      <c r="F76" s="310">
        <v>23.9</v>
      </c>
      <c r="G76" s="310">
        <v>23.9</v>
      </c>
    </row>
    <row r="77" spans="1:8" x14ac:dyDescent="0.2">
      <c r="A77" s="123" t="s">
        <v>307</v>
      </c>
      <c r="B77" s="280" t="s">
        <v>196</v>
      </c>
      <c r="C77" s="182">
        <v>0.5</v>
      </c>
      <c r="D77" s="193">
        <v>0.5</v>
      </c>
      <c r="E77" s="182" t="s">
        <v>238</v>
      </c>
      <c r="F77" s="182" t="s">
        <v>238</v>
      </c>
      <c r="G77" s="182" t="s">
        <v>238</v>
      </c>
    </row>
    <row r="78" spans="1:8" x14ac:dyDescent="0.2">
      <c r="A78" s="122" t="s">
        <v>49</v>
      </c>
      <c r="B78" s="119"/>
      <c r="C78" s="165">
        <v>705.4</v>
      </c>
      <c r="D78" s="184">
        <v>842.7</v>
      </c>
      <c r="E78" s="165">
        <v>868.4</v>
      </c>
      <c r="F78" s="165">
        <v>929.6</v>
      </c>
      <c r="G78" s="165">
        <v>917.7</v>
      </c>
      <c r="H78" s="141"/>
    </row>
    <row r="79" spans="1:8" x14ac:dyDescent="0.2">
      <c r="A79" s="121" t="s">
        <v>92</v>
      </c>
      <c r="B79" s="119"/>
      <c r="C79" s="124"/>
      <c r="D79" s="128"/>
      <c r="E79" s="124"/>
      <c r="F79" s="124"/>
      <c r="G79" s="124"/>
    </row>
    <row r="80" spans="1:8" x14ac:dyDescent="0.2">
      <c r="A80" s="24" t="s">
        <v>50</v>
      </c>
      <c r="B80" s="119"/>
      <c r="C80" s="124"/>
      <c r="D80" s="128"/>
      <c r="E80" s="124"/>
      <c r="F80" s="124"/>
      <c r="G80" s="124"/>
    </row>
    <row r="81" spans="1:8" x14ac:dyDescent="0.2">
      <c r="A81" s="6" t="s">
        <v>217</v>
      </c>
      <c r="B81" s="280" t="s">
        <v>292</v>
      </c>
      <c r="C81" s="124">
        <v>1.9</v>
      </c>
      <c r="D81" s="128">
        <v>3</v>
      </c>
      <c r="E81" s="124">
        <v>2.9</v>
      </c>
      <c r="F81" s="124">
        <v>2.9</v>
      </c>
      <c r="G81" s="124">
        <v>3</v>
      </c>
    </row>
    <row r="82" spans="1:8" x14ac:dyDescent="0.2">
      <c r="A82" s="123" t="s">
        <v>118</v>
      </c>
      <c r="B82" s="280" t="s">
        <v>292</v>
      </c>
      <c r="C82" s="130">
        <v>0.9</v>
      </c>
      <c r="D82" s="131">
        <v>1</v>
      </c>
      <c r="E82" s="130">
        <v>1</v>
      </c>
      <c r="F82" s="130">
        <v>1</v>
      </c>
      <c r="G82" s="130">
        <v>1</v>
      </c>
    </row>
    <row r="83" spans="1:8" x14ac:dyDescent="0.2">
      <c r="A83" s="123" t="s">
        <v>183</v>
      </c>
      <c r="B83" s="280" t="s">
        <v>292</v>
      </c>
      <c r="C83" s="130">
        <v>3.2</v>
      </c>
      <c r="D83" s="131">
        <v>5.2</v>
      </c>
      <c r="E83" s="130">
        <v>4.9000000000000004</v>
      </c>
      <c r="F83" s="130">
        <v>5</v>
      </c>
      <c r="G83" s="130">
        <v>5.2</v>
      </c>
    </row>
    <row r="84" spans="1:8" x14ac:dyDescent="0.2">
      <c r="A84" s="122" t="s">
        <v>49</v>
      </c>
      <c r="B84" s="119"/>
      <c r="C84" s="133">
        <v>6</v>
      </c>
      <c r="D84" s="134">
        <v>9.1999999999999993</v>
      </c>
      <c r="E84" s="133">
        <v>8.8000000000000007</v>
      </c>
      <c r="F84" s="133">
        <v>9</v>
      </c>
      <c r="G84" s="133">
        <v>9.1999999999999993</v>
      </c>
    </row>
    <row r="85" spans="1:8" x14ac:dyDescent="0.2">
      <c r="A85" s="121" t="s">
        <v>5</v>
      </c>
      <c r="B85" s="119"/>
      <c r="C85" s="124"/>
      <c r="D85" s="128"/>
      <c r="E85" s="124"/>
      <c r="F85" s="124"/>
      <c r="G85" s="124"/>
    </row>
    <row r="86" spans="1:8" x14ac:dyDescent="0.2">
      <c r="A86" s="24" t="s">
        <v>50</v>
      </c>
      <c r="B86" s="119"/>
      <c r="C86" s="124"/>
      <c r="D86" s="128"/>
      <c r="E86" s="124"/>
      <c r="F86" s="124"/>
      <c r="G86" s="124"/>
    </row>
    <row r="87" spans="1:8" x14ac:dyDescent="0.2">
      <c r="A87" s="123" t="s">
        <v>118</v>
      </c>
      <c r="B87" s="280" t="s">
        <v>292</v>
      </c>
      <c r="C87" s="124">
        <v>0.9</v>
      </c>
      <c r="D87" s="128">
        <v>0.8</v>
      </c>
      <c r="E87" s="124">
        <v>0.8</v>
      </c>
      <c r="F87" s="124">
        <v>0.8</v>
      </c>
      <c r="G87" s="124">
        <v>0.8</v>
      </c>
    </row>
    <row r="88" spans="1:8" x14ac:dyDescent="0.2">
      <c r="A88" s="123" t="s">
        <v>218</v>
      </c>
      <c r="B88" s="280" t="s">
        <v>292</v>
      </c>
      <c r="C88" s="120">
        <v>3.5</v>
      </c>
      <c r="D88" s="128">
        <v>3.6</v>
      </c>
      <c r="E88" s="124">
        <v>3.9</v>
      </c>
      <c r="F88" s="124">
        <v>4.5999999999999996</v>
      </c>
      <c r="G88" s="124">
        <v>5.7</v>
      </c>
    </row>
    <row r="89" spans="1:8" x14ac:dyDescent="0.2">
      <c r="A89" s="122" t="s">
        <v>49</v>
      </c>
      <c r="B89" s="119"/>
      <c r="C89" s="133">
        <v>4.4000000000000004</v>
      </c>
      <c r="D89" s="134">
        <v>4.4000000000000004</v>
      </c>
      <c r="E89" s="133">
        <v>4.8</v>
      </c>
      <c r="F89" s="133">
        <v>5.4</v>
      </c>
      <c r="G89" s="133">
        <v>6.6</v>
      </c>
      <c r="H89" s="110"/>
    </row>
    <row r="90" spans="1:8" x14ac:dyDescent="0.2">
      <c r="A90" s="142" t="s">
        <v>80</v>
      </c>
      <c r="B90" s="119"/>
      <c r="C90" s="143"/>
      <c r="D90" s="140"/>
      <c r="E90" s="143"/>
      <c r="F90" s="143"/>
      <c r="G90" s="143"/>
      <c r="H90" s="110"/>
    </row>
    <row r="91" spans="1:8" x14ac:dyDescent="0.2">
      <c r="A91" s="121" t="s">
        <v>81</v>
      </c>
      <c r="B91" s="144"/>
      <c r="C91" s="145"/>
      <c r="D91" s="146"/>
      <c r="E91" s="145"/>
      <c r="F91" s="145"/>
      <c r="G91" s="145"/>
      <c r="H91" s="110"/>
    </row>
    <row r="92" spans="1:8" x14ac:dyDescent="0.2">
      <c r="A92" s="122" t="s">
        <v>51</v>
      </c>
      <c r="B92" s="147"/>
      <c r="C92" s="124"/>
      <c r="D92" s="125"/>
      <c r="E92" s="126"/>
      <c r="F92" s="126"/>
      <c r="G92" s="126"/>
      <c r="H92" s="110"/>
    </row>
    <row r="93" spans="1:8" x14ac:dyDescent="0.2">
      <c r="A93" s="123" t="s">
        <v>309</v>
      </c>
      <c r="B93" s="280" t="s">
        <v>308</v>
      </c>
      <c r="C93" s="124">
        <v>2</v>
      </c>
      <c r="D93" s="125">
        <v>0.4</v>
      </c>
      <c r="E93" s="126" t="s">
        <v>238</v>
      </c>
      <c r="F93" s="239" t="s">
        <v>238</v>
      </c>
      <c r="G93" s="239" t="s">
        <v>238</v>
      </c>
      <c r="H93" s="110"/>
    </row>
    <row r="94" spans="1:8" x14ac:dyDescent="0.2">
      <c r="A94" s="122" t="s">
        <v>49</v>
      </c>
      <c r="B94" s="147"/>
      <c r="C94" s="133">
        <v>2</v>
      </c>
      <c r="D94" s="134">
        <v>0.4</v>
      </c>
      <c r="E94" s="133" t="s">
        <v>238</v>
      </c>
      <c r="F94" s="241" t="s">
        <v>238</v>
      </c>
      <c r="G94" s="241" t="s">
        <v>238</v>
      </c>
      <c r="H94" s="110"/>
    </row>
    <row r="95" spans="1:8" x14ac:dyDescent="0.2">
      <c r="A95" s="121" t="s">
        <v>7</v>
      </c>
      <c r="B95" s="144"/>
      <c r="C95" s="145"/>
      <c r="D95" s="146"/>
      <c r="E95" s="145"/>
      <c r="F95" s="145"/>
      <c r="G95" s="145"/>
      <c r="H95" s="110"/>
    </row>
    <row r="96" spans="1:8" x14ac:dyDescent="0.2">
      <c r="A96" s="24" t="s">
        <v>50</v>
      </c>
      <c r="B96" s="144"/>
      <c r="C96" s="145"/>
      <c r="D96" s="146"/>
      <c r="E96" s="145"/>
      <c r="F96" s="145"/>
      <c r="G96" s="145"/>
      <c r="H96" s="110"/>
    </row>
    <row r="97" spans="1:8" x14ac:dyDescent="0.2">
      <c r="A97" s="123" t="s">
        <v>121</v>
      </c>
      <c r="B97" s="280" t="s">
        <v>292</v>
      </c>
      <c r="C97" s="124">
        <v>2.5</v>
      </c>
      <c r="D97" s="128" t="s">
        <v>238</v>
      </c>
      <c r="E97" s="239" t="s">
        <v>238</v>
      </c>
      <c r="F97" s="239" t="s">
        <v>238</v>
      </c>
      <c r="G97" s="239" t="s">
        <v>238</v>
      </c>
    </row>
    <row r="98" spans="1:8" x14ac:dyDescent="0.2">
      <c r="A98" s="122" t="s">
        <v>49</v>
      </c>
      <c r="B98" s="147"/>
      <c r="C98" s="133">
        <v>2.5</v>
      </c>
      <c r="D98" s="134" t="s">
        <v>238</v>
      </c>
      <c r="E98" s="241" t="s">
        <v>238</v>
      </c>
      <c r="F98" s="241" t="s">
        <v>238</v>
      </c>
      <c r="G98" s="241" t="s">
        <v>238</v>
      </c>
    </row>
    <row r="99" spans="1:8" x14ac:dyDescent="0.2">
      <c r="A99" s="121" t="s">
        <v>9</v>
      </c>
      <c r="B99" s="144"/>
      <c r="C99" s="145"/>
      <c r="D99" s="146"/>
      <c r="E99" s="145"/>
      <c r="F99" s="145"/>
      <c r="G99" s="145"/>
      <c r="H99" s="110"/>
    </row>
    <row r="100" spans="1:8" x14ac:dyDescent="0.2">
      <c r="A100" s="24" t="s">
        <v>50</v>
      </c>
      <c r="B100" s="144"/>
      <c r="C100" s="145"/>
      <c r="D100" s="146"/>
      <c r="E100" s="145"/>
      <c r="F100" s="145"/>
      <c r="G100" s="145"/>
      <c r="H100" s="110"/>
    </row>
    <row r="101" spans="1:8" x14ac:dyDescent="0.2">
      <c r="A101" s="123" t="s">
        <v>299</v>
      </c>
      <c r="B101" s="280" t="s">
        <v>292</v>
      </c>
      <c r="C101" s="124" t="s">
        <v>238</v>
      </c>
      <c r="D101" s="128">
        <v>6</v>
      </c>
      <c r="E101" s="239" t="s">
        <v>238</v>
      </c>
      <c r="F101" s="239" t="s">
        <v>238</v>
      </c>
      <c r="G101" s="239" t="s">
        <v>238</v>
      </c>
    </row>
    <row r="102" spans="1:8" x14ac:dyDescent="0.2">
      <c r="A102" s="122" t="s">
        <v>49</v>
      </c>
      <c r="B102" s="147"/>
      <c r="C102" s="133" t="s">
        <v>238</v>
      </c>
      <c r="D102" s="134">
        <v>6</v>
      </c>
      <c r="E102" s="241" t="s">
        <v>238</v>
      </c>
      <c r="F102" s="241" t="s">
        <v>238</v>
      </c>
      <c r="G102" s="241" t="s">
        <v>238</v>
      </c>
    </row>
    <row r="103" spans="1:8" x14ac:dyDescent="0.2">
      <c r="A103" s="142" t="s">
        <v>8</v>
      </c>
      <c r="B103" s="119"/>
      <c r="C103" s="124"/>
      <c r="D103" s="128"/>
      <c r="E103" s="124"/>
      <c r="F103" s="124"/>
      <c r="G103" s="124"/>
      <c r="H103" s="110"/>
    </row>
    <row r="104" spans="1:8" x14ac:dyDescent="0.2">
      <c r="A104" s="122" t="s">
        <v>51</v>
      </c>
      <c r="B104" s="119"/>
      <c r="C104" s="124"/>
      <c r="D104" s="128"/>
      <c r="E104" s="124"/>
      <c r="F104" s="124"/>
      <c r="G104" s="124"/>
      <c r="H104" s="110"/>
    </row>
    <row r="105" spans="1:8" x14ac:dyDescent="0.2">
      <c r="A105" s="123" t="s">
        <v>252</v>
      </c>
      <c r="B105" s="280" t="s">
        <v>294</v>
      </c>
      <c r="C105" s="124">
        <v>7</v>
      </c>
      <c r="D105" s="128">
        <v>7.5</v>
      </c>
      <c r="E105" s="124">
        <v>7.6</v>
      </c>
      <c r="F105" s="124">
        <v>7.9</v>
      </c>
      <c r="G105" s="124">
        <v>8.1</v>
      </c>
      <c r="H105" s="110"/>
    </row>
    <row r="106" spans="1:8" x14ac:dyDescent="0.2">
      <c r="A106" s="123" t="s">
        <v>219</v>
      </c>
      <c r="B106" s="280" t="s">
        <v>294</v>
      </c>
      <c r="C106" s="124">
        <v>15</v>
      </c>
      <c r="D106" s="128" t="s">
        <v>238</v>
      </c>
      <c r="E106" s="240" t="s">
        <v>238</v>
      </c>
      <c r="F106" s="240" t="s">
        <v>238</v>
      </c>
      <c r="G106" s="240" t="s">
        <v>238</v>
      </c>
      <c r="H106" s="110"/>
    </row>
    <row r="107" spans="1:8" x14ac:dyDescent="0.2">
      <c r="A107" s="122" t="s">
        <v>49</v>
      </c>
      <c r="B107" s="119"/>
      <c r="C107" s="133">
        <v>21.9</v>
      </c>
      <c r="D107" s="134">
        <v>7.5</v>
      </c>
      <c r="E107" s="133">
        <v>7.6</v>
      </c>
      <c r="F107" s="133">
        <v>7.9</v>
      </c>
      <c r="G107" s="133">
        <v>8.1</v>
      </c>
      <c r="H107" s="110"/>
    </row>
    <row r="108" spans="1:8" x14ac:dyDescent="0.2">
      <c r="A108" s="121" t="s">
        <v>6</v>
      </c>
      <c r="B108" s="144"/>
      <c r="C108" s="145"/>
      <c r="D108" s="146"/>
      <c r="E108" s="145"/>
      <c r="F108" s="145"/>
      <c r="G108" s="145"/>
      <c r="H108" s="110"/>
    </row>
    <row r="109" spans="1:8" x14ac:dyDescent="0.2">
      <c r="A109" s="24" t="s">
        <v>50</v>
      </c>
      <c r="B109" s="144"/>
      <c r="C109" s="145"/>
      <c r="D109" s="146"/>
      <c r="E109" s="145"/>
      <c r="F109" s="145"/>
      <c r="G109" s="145"/>
      <c r="H109" s="110"/>
    </row>
    <row r="110" spans="1:8" x14ac:dyDescent="0.2">
      <c r="A110" s="123" t="s">
        <v>299</v>
      </c>
      <c r="B110" s="280" t="s">
        <v>292</v>
      </c>
      <c r="C110" s="124" t="s">
        <v>238</v>
      </c>
      <c r="D110" s="128">
        <v>2.9</v>
      </c>
      <c r="E110" s="239" t="s">
        <v>238</v>
      </c>
      <c r="F110" s="239" t="s">
        <v>238</v>
      </c>
      <c r="G110" s="239" t="s">
        <v>238</v>
      </c>
    </row>
    <row r="111" spans="1:8" x14ac:dyDescent="0.2">
      <c r="A111" s="122" t="s">
        <v>49</v>
      </c>
      <c r="B111" s="147"/>
      <c r="C111" s="133" t="s">
        <v>238</v>
      </c>
      <c r="D111" s="134">
        <v>2.9</v>
      </c>
      <c r="E111" s="241" t="s">
        <v>238</v>
      </c>
      <c r="F111" s="241" t="s">
        <v>238</v>
      </c>
      <c r="G111" s="241" t="s">
        <v>238</v>
      </c>
    </row>
    <row r="112" spans="1:8" x14ac:dyDescent="0.2">
      <c r="A112" s="121" t="s">
        <v>122</v>
      </c>
      <c r="B112" s="119"/>
      <c r="C112" s="124"/>
      <c r="D112" s="128"/>
      <c r="E112" s="124"/>
      <c r="F112" s="124"/>
      <c r="G112" s="124"/>
    </row>
    <row r="113" spans="1:7" x14ac:dyDescent="0.2">
      <c r="A113" s="142" t="s">
        <v>84</v>
      </c>
      <c r="B113" s="119"/>
      <c r="C113" s="149"/>
      <c r="D113" s="150"/>
      <c r="E113" s="149"/>
      <c r="F113" s="149"/>
      <c r="G113" s="149"/>
    </row>
    <row r="114" spans="1:7" x14ac:dyDescent="0.2">
      <c r="A114" s="148" t="s">
        <v>50</v>
      </c>
      <c r="B114" s="119"/>
      <c r="C114" s="124"/>
      <c r="D114" s="128"/>
      <c r="E114" s="124"/>
      <c r="F114" s="124"/>
      <c r="G114" s="124"/>
    </row>
    <row r="115" spans="1:7" x14ac:dyDescent="0.2">
      <c r="A115" s="137" t="s">
        <v>310</v>
      </c>
      <c r="B115" s="280" t="s">
        <v>292</v>
      </c>
      <c r="C115" s="126">
        <v>7.6</v>
      </c>
      <c r="D115" s="125">
        <v>13.2</v>
      </c>
      <c r="E115" s="126" t="s">
        <v>238</v>
      </c>
      <c r="F115" s="239" t="s">
        <v>238</v>
      </c>
      <c r="G115" s="239" t="s">
        <v>238</v>
      </c>
    </row>
    <row r="116" spans="1:7" x14ac:dyDescent="0.2">
      <c r="A116" s="137" t="s">
        <v>220</v>
      </c>
      <c r="B116" s="280" t="s">
        <v>292</v>
      </c>
      <c r="C116" s="310">
        <v>2.8</v>
      </c>
      <c r="D116" s="125" t="s">
        <v>238</v>
      </c>
      <c r="E116" s="126">
        <v>6.1</v>
      </c>
      <c r="F116" s="239" t="s">
        <v>238</v>
      </c>
      <c r="G116" s="239" t="s">
        <v>238</v>
      </c>
    </row>
    <row r="117" spans="1:7" x14ac:dyDescent="0.2">
      <c r="A117" s="137" t="s">
        <v>311</v>
      </c>
      <c r="B117" s="280" t="s">
        <v>292</v>
      </c>
      <c r="C117" s="126">
        <v>19</v>
      </c>
      <c r="D117" s="125">
        <v>19</v>
      </c>
      <c r="E117" s="126">
        <v>19</v>
      </c>
      <c r="F117" s="126">
        <v>19</v>
      </c>
      <c r="G117" s="126">
        <v>19</v>
      </c>
    </row>
    <row r="118" spans="1:7" x14ac:dyDescent="0.2">
      <c r="A118" s="137" t="s">
        <v>201</v>
      </c>
      <c r="B118" s="280" t="s">
        <v>292</v>
      </c>
      <c r="C118" s="310">
        <v>3.9</v>
      </c>
      <c r="D118" s="311">
        <v>9</v>
      </c>
      <c r="E118" s="126">
        <v>8.1</v>
      </c>
      <c r="F118" s="239" t="s">
        <v>238</v>
      </c>
      <c r="G118" s="126" t="s">
        <v>238</v>
      </c>
    </row>
    <row r="119" spans="1:7" x14ac:dyDescent="0.2">
      <c r="A119" s="137" t="s">
        <v>253</v>
      </c>
      <c r="B119" s="282" t="s">
        <v>324</v>
      </c>
      <c r="C119" s="195">
        <v>6</v>
      </c>
      <c r="D119" s="196">
        <v>8</v>
      </c>
      <c r="E119" s="195" t="s">
        <v>238</v>
      </c>
      <c r="F119" s="195" t="s">
        <v>238</v>
      </c>
      <c r="G119" s="195" t="s">
        <v>238</v>
      </c>
    </row>
    <row r="120" spans="1:7" x14ac:dyDescent="0.2">
      <c r="A120" s="137" t="s">
        <v>203</v>
      </c>
      <c r="B120" s="280" t="s">
        <v>292</v>
      </c>
      <c r="C120" s="195">
        <v>5</v>
      </c>
      <c r="D120" s="196">
        <v>5.7</v>
      </c>
      <c r="E120" s="195" t="s">
        <v>238</v>
      </c>
      <c r="F120" s="195" t="s">
        <v>238</v>
      </c>
      <c r="G120" s="195" t="s">
        <v>238</v>
      </c>
    </row>
    <row r="121" spans="1:7" x14ac:dyDescent="0.2">
      <c r="A121" s="137" t="s">
        <v>125</v>
      </c>
      <c r="B121" s="280" t="s">
        <v>292</v>
      </c>
      <c r="C121" s="195">
        <v>2</v>
      </c>
      <c r="D121" s="313">
        <v>1.6</v>
      </c>
      <c r="E121" s="314">
        <v>1.2</v>
      </c>
      <c r="F121" s="314">
        <v>1.3</v>
      </c>
      <c r="G121" s="314">
        <v>1.3</v>
      </c>
    </row>
    <row r="122" spans="1:7" x14ac:dyDescent="0.2">
      <c r="A122" s="137" t="s">
        <v>202</v>
      </c>
      <c r="B122" s="280" t="s">
        <v>294</v>
      </c>
      <c r="C122" s="314">
        <v>0.2</v>
      </c>
      <c r="D122" s="196">
        <v>12.5</v>
      </c>
      <c r="E122" s="195" t="s">
        <v>238</v>
      </c>
      <c r="F122" s="243" t="s">
        <v>238</v>
      </c>
      <c r="G122" s="243" t="s">
        <v>238</v>
      </c>
    </row>
    <row r="123" spans="1:7" x14ac:dyDescent="0.2">
      <c r="A123" s="137" t="s">
        <v>221</v>
      </c>
      <c r="B123" s="280" t="s">
        <v>292</v>
      </c>
      <c r="C123" s="243" t="s">
        <v>238</v>
      </c>
      <c r="D123" s="196">
        <v>5</v>
      </c>
      <c r="E123" s="195" t="s">
        <v>238</v>
      </c>
      <c r="F123" s="243" t="s">
        <v>238</v>
      </c>
      <c r="G123" s="243" t="s">
        <v>238</v>
      </c>
    </row>
    <row r="124" spans="1:7" x14ac:dyDescent="0.2">
      <c r="A124" s="137" t="s">
        <v>222</v>
      </c>
      <c r="B124" s="280" t="s">
        <v>292</v>
      </c>
      <c r="C124" s="195" t="s">
        <v>238</v>
      </c>
      <c r="D124" s="196">
        <v>1.7</v>
      </c>
      <c r="E124" s="195" t="s">
        <v>238</v>
      </c>
      <c r="F124" s="195" t="s">
        <v>238</v>
      </c>
      <c r="G124" s="195" t="s">
        <v>238</v>
      </c>
    </row>
    <row r="125" spans="1:7" x14ac:dyDescent="0.2">
      <c r="A125" s="137" t="s">
        <v>186</v>
      </c>
      <c r="B125" s="280" t="s">
        <v>292</v>
      </c>
      <c r="C125" s="195">
        <v>7.6</v>
      </c>
      <c r="D125" s="196">
        <v>3.6</v>
      </c>
      <c r="E125" s="195" t="s">
        <v>238</v>
      </c>
      <c r="F125" s="195" t="s">
        <v>238</v>
      </c>
      <c r="G125" s="195" t="s">
        <v>238</v>
      </c>
    </row>
    <row r="126" spans="1:7" x14ac:dyDescent="0.2">
      <c r="A126" s="137" t="s">
        <v>312</v>
      </c>
      <c r="B126" s="280" t="s">
        <v>396</v>
      </c>
      <c r="C126" s="197">
        <v>4.3</v>
      </c>
      <c r="D126" s="229" t="s">
        <v>238</v>
      </c>
      <c r="E126" s="195" t="s">
        <v>238</v>
      </c>
      <c r="F126" s="197" t="s">
        <v>238</v>
      </c>
      <c r="G126" s="197" t="s">
        <v>238</v>
      </c>
    </row>
    <row r="127" spans="1:7" x14ac:dyDescent="0.2">
      <c r="A127" s="123" t="s">
        <v>313</v>
      </c>
      <c r="B127" s="280" t="s">
        <v>292</v>
      </c>
      <c r="C127" s="195">
        <v>20.399999999999999</v>
      </c>
      <c r="D127" s="196">
        <v>9.5</v>
      </c>
      <c r="E127" s="195">
        <v>0.3</v>
      </c>
      <c r="F127" s="195" t="s">
        <v>238</v>
      </c>
      <c r="G127" s="195" t="s">
        <v>238</v>
      </c>
    </row>
    <row r="128" spans="1:7" x14ac:dyDescent="0.2">
      <c r="A128" s="123" t="s">
        <v>254</v>
      </c>
      <c r="B128" s="280" t="s">
        <v>292</v>
      </c>
      <c r="C128" s="195" t="s">
        <v>238</v>
      </c>
      <c r="D128" s="196" t="s">
        <v>238</v>
      </c>
      <c r="E128" s="195">
        <v>2.2000000000000002</v>
      </c>
      <c r="F128" s="195" t="s">
        <v>238</v>
      </c>
      <c r="G128" s="195" t="s">
        <v>238</v>
      </c>
    </row>
    <row r="129" spans="1:7" x14ac:dyDescent="0.2">
      <c r="A129" s="123" t="s">
        <v>314</v>
      </c>
      <c r="B129" s="280" t="s">
        <v>292</v>
      </c>
      <c r="C129" s="195">
        <v>2.1</v>
      </c>
      <c r="D129" s="196">
        <v>2.2000000000000002</v>
      </c>
      <c r="E129" s="195">
        <v>2.2000000000000002</v>
      </c>
      <c r="F129" s="195">
        <v>2.2999999999999998</v>
      </c>
      <c r="G129" s="195">
        <v>2.2999999999999998</v>
      </c>
    </row>
    <row r="130" spans="1:7" x14ac:dyDescent="0.2">
      <c r="A130" s="137" t="s">
        <v>315</v>
      </c>
      <c r="B130" s="280" t="s">
        <v>292</v>
      </c>
      <c r="C130" s="126">
        <v>9</v>
      </c>
      <c r="D130" s="125">
        <v>7.3</v>
      </c>
      <c r="E130" s="126">
        <v>7.3</v>
      </c>
      <c r="F130" s="195">
        <v>7.3</v>
      </c>
      <c r="G130" s="195">
        <v>7.3</v>
      </c>
    </row>
    <row r="131" spans="1:7" x14ac:dyDescent="0.2">
      <c r="A131" s="137" t="s">
        <v>223</v>
      </c>
      <c r="B131" s="280" t="s">
        <v>292</v>
      </c>
      <c r="C131" s="126">
        <v>4.9000000000000004</v>
      </c>
      <c r="D131" s="125" t="s">
        <v>238</v>
      </c>
      <c r="E131" s="126" t="s">
        <v>238</v>
      </c>
      <c r="F131" s="126" t="s">
        <v>238</v>
      </c>
      <c r="G131" s="126" t="s">
        <v>238</v>
      </c>
    </row>
    <row r="132" spans="1:7" x14ac:dyDescent="0.2">
      <c r="A132" s="137" t="s">
        <v>224</v>
      </c>
      <c r="B132" s="280" t="s">
        <v>292</v>
      </c>
      <c r="C132" s="126" t="s">
        <v>238</v>
      </c>
      <c r="D132" s="125">
        <v>3</v>
      </c>
      <c r="E132" s="126">
        <v>2.5</v>
      </c>
      <c r="F132" s="126">
        <v>0.5</v>
      </c>
      <c r="G132" s="126" t="s">
        <v>238</v>
      </c>
    </row>
    <row r="133" spans="1:7" x14ac:dyDescent="0.2">
      <c r="A133" s="137" t="s">
        <v>225</v>
      </c>
      <c r="B133" s="280" t="s">
        <v>292</v>
      </c>
      <c r="C133" s="126" t="s">
        <v>238</v>
      </c>
      <c r="D133" s="125">
        <v>4</v>
      </c>
      <c r="E133" s="126">
        <v>2</v>
      </c>
      <c r="F133" s="126" t="s">
        <v>238</v>
      </c>
      <c r="G133" s="126" t="s">
        <v>238</v>
      </c>
    </row>
    <row r="134" spans="1:7" x14ac:dyDescent="0.2">
      <c r="A134" s="137" t="s">
        <v>124</v>
      </c>
      <c r="B134" s="280" t="s">
        <v>292</v>
      </c>
      <c r="C134" s="195">
        <v>45.3</v>
      </c>
      <c r="D134" s="196">
        <v>8.6999999999999993</v>
      </c>
      <c r="E134" s="195" t="s">
        <v>238</v>
      </c>
      <c r="F134" s="195" t="s">
        <v>238</v>
      </c>
      <c r="G134" s="195" t="s">
        <v>238</v>
      </c>
    </row>
    <row r="135" spans="1:7" x14ac:dyDescent="0.2">
      <c r="A135" s="137" t="s">
        <v>316</v>
      </c>
      <c r="B135" s="280" t="s">
        <v>292</v>
      </c>
      <c r="C135" s="126">
        <v>11</v>
      </c>
      <c r="D135" s="125">
        <v>13.6</v>
      </c>
      <c r="E135" s="126">
        <v>13.5</v>
      </c>
      <c r="F135" s="126">
        <v>12.3</v>
      </c>
      <c r="G135" s="126">
        <v>12.4</v>
      </c>
    </row>
    <row r="136" spans="1:7" x14ac:dyDescent="0.2">
      <c r="A136" s="137" t="s">
        <v>187</v>
      </c>
      <c r="B136" s="280" t="s">
        <v>292</v>
      </c>
      <c r="C136" s="126">
        <v>7</v>
      </c>
      <c r="D136" s="125">
        <v>7</v>
      </c>
      <c r="E136" s="126">
        <v>7</v>
      </c>
      <c r="F136" s="126">
        <v>7</v>
      </c>
      <c r="G136" s="126">
        <v>7</v>
      </c>
    </row>
    <row r="137" spans="1:7" x14ac:dyDescent="0.2">
      <c r="A137" s="137" t="s">
        <v>226</v>
      </c>
      <c r="B137" s="280" t="s">
        <v>292</v>
      </c>
      <c r="C137" s="126">
        <v>11</v>
      </c>
      <c r="D137" s="230">
        <v>25.5</v>
      </c>
      <c r="E137" s="126">
        <v>16.5</v>
      </c>
      <c r="F137" s="126">
        <v>4.7</v>
      </c>
      <c r="G137" s="126">
        <v>1.8</v>
      </c>
    </row>
    <row r="138" spans="1:7" x14ac:dyDescent="0.2">
      <c r="A138" s="137" t="s">
        <v>317</v>
      </c>
      <c r="B138" s="280" t="s">
        <v>292</v>
      </c>
      <c r="C138" s="195" t="s">
        <v>238</v>
      </c>
      <c r="D138" s="196">
        <v>6.3</v>
      </c>
      <c r="E138" s="195" t="s">
        <v>238</v>
      </c>
      <c r="F138" s="195" t="s">
        <v>238</v>
      </c>
      <c r="G138" s="195" t="s">
        <v>238</v>
      </c>
    </row>
    <row r="139" spans="1:7" x14ac:dyDescent="0.2">
      <c r="A139" s="151" t="s">
        <v>188</v>
      </c>
      <c r="B139" s="280" t="s">
        <v>292</v>
      </c>
      <c r="C139" s="195">
        <v>15</v>
      </c>
      <c r="D139" s="196">
        <v>6.1</v>
      </c>
      <c r="E139" s="198" t="s">
        <v>238</v>
      </c>
      <c r="F139" s="195" t="s">
        <v>238</v>
      </c>
      <c r="G139" s="195" t="s">
        <v>238</v>
      </c>
    </row>
    <row r="140" spans="1:7" x14ac:dyDescent="0.2">
      <c r="A140" s="137" t="s">
        <v>123</v>
      </c>
      <c r="B140" s="280" t="s">
        <v>292</v>
      </c>
      <c r="C140" s="195">
        <v>15.5</v>
      </c>
      <c r="D140" s="196">
        <v>15.5</v>
      </c>
      <c r="E140" s="195">
        <v>12.6</v>
      </c>
      <c r="F140" s="195">
        <v>12.6</v>
      </c>
      <c r="G140" s="195">
        <v>12.6</v>
      </c>
    </row>
    <row r="141" spans="1:7" x14ac:dyDescent="0.2">
      <c r="A141" s="137" t="s">
        <v>318</v>
      </c>
      <c r="B141" s="280" t="s">
        <v>292</v>
      </c>
      <c r="C141" s="195">
        <v>1.7</v>
      </c>
      <c r="D141" s="196">
        <v>1.2</v>
      </c>
      <c r="E141" s="195">
        <v>1.3</v>
      </c>
      <c r="F141" s="195">
        <v>1.3</v>
      </c>
      <c r="G141" s="195">
        <v>1.3</v>
      </c>
    </row>
    <row r="142" spans="1:7" x14ac:dyDescent="0.2">
      <c r="A142" s="137" t="s">
        <v>126</v>
      </c>
      <c r="B142" s="280" t="s">
        <v>292</v>
      </c>
      <c r="C142" s="195" t="s">
        <v>238</v>
      </c>
      <c r="D142" s="196">
        <v>2.4</v>
      </c>
      <c r="E142" s="195">
        <v>0.7</v>
      </c>
      <c r="F142" s="195" t="s">
        <v>238</v>
      </c>
      <c r="G142" s="195" t="s">
        <v>238</v>
      </c>
    </row>
    <row r="143" spans="1:7" x14ac:dyDescent="0.2">
      <c r="A143" s="148" t="s">
        <v>51</v>
      </c>
      <c r="B143" s="119"/>
      <c r="C143" s="126"/>
      <c r="D143" s="125"/>
      <c r="E143" s="126"/>
      <c r="F143" s="126"/>
      <c r="G143" s="126"/>
    </row>
    <row r="144" spans="1:7" x14ac:dyDescent="0.2">
      <c r="A144" s="137" t="s">
        <v>319</v>
      </c>
      <c r="B144" s="280" t="s">
        <v>292</v>
      </c>
      <c r="C144" s="126">
        <v>4.5</v>
      </c>
      <c r="D144" s="125">
        <v>101.9</v>
      </c>
      <c r="E144" s="126">
        <v>174.6</v>
      </c>
      <c r="F144" s="126">
        <v>114.3</v>
      </c>
      <c r="G144" s="126" t="s">
        <v>238</v>
      </c>
    </row>
    <row r="145" spans="1:7" x14ac:dyDescent="0.2">
      <c r="A145" s="137" t="s">
        <v>320</v>
      </c>
      <c r="B145" s="280" t="s">
        <v>292</v>
      </c>
      <c r="C145" s="126" t="s">
        <v>238</v>
      </c>
      <c r="D145" s="125">
        <v>8.8000000000000007</v>
      </c>
      <c r="E145" s="126">
        <v>5</v>
      </c>
      <c r="F145" s="126" t="s">
        <v>238</v>
      </c>
      <c r="G145" s="126" t="s">
        <v>238</v>
      </c>
    </row>
    <row r="146" spans="1:7" x14ac:dyDescent="0.2">
      <c r="A146" s="137" t="s">
        <v>321</v>
      </c>
      <c r="B146" s="280" t="s">
        <v>292</v>
      </c>
      <c r="C146" s="126">
        <v>9.8000000000000007</v>
      </c>
      <c r="D146" s="125">
        <v>0.4</v>
      </c>
      <c r="E146" s="126" t="s">
        <v>238</v>
      </c>
      <c r="F146" s="126" t="s">
        <v>238</v>
      </c>
      <c r="G146" s="126" t="s">
        <v>238</v>
      </c>
    </row>
    <row r="147" spans="1:7" x14ac:dyDescent="0.2">
      <c r="A147" s="137" t="s">
        <v>322</v>
      </c>
      <c r="B147" s="119" t="s">
        <v>323</v>
      </c>
      <c r="C147" s="126" t="s">
        <v>238</v>
      </c>
      <c r="D147" s="125">
        <v>4</v>
      </c>
      <c r="E147" s="126" t="s">
        <v>238</v>
      </c>
      <c r="F147" s="126" t="s">
        <v>238</v>
      </c>
      <c r="G147" s="126" t="s">
        <v>238</v>
      </c>
    </row>
    <row r="148" spans="1:7" x14ac:dyDescent="0.2">
      <c r="A148" s="148" t="s">
        <v>49</v>
      </c>
      <c r="B148" s="119"/>
      <c r="C148" s="165">
        <v>215.4</v>
      </c>
      <c r="D148" s="184">
        <v>306.7</v>
      </c>
      <c r="E148" s="165">
        <v>282.10000000000002</v>
      </c>
      <c r="F148" s="165">
        <v>182.5</v>
      </c>
      <c r="G148" s="165">
        <v>65.099999999999994</v>
      </c>
    </row>
    <row r="149" spans="1:7" x14ac:dyDescent="0.2">
      <c r="A149" s="121" t="s">
        <v>127</v>
      </c>
      <c r="B149" s="119"/>
      <c r="C149" s="143"/>
      <c r="D149" s="140"/>
      <c r="E149" s="143"/>
      <c r="F149" s="143"/>
      <c r="G149" s="143"/>
    </row>
    <row r="150" spans="1:7" x14ac:dyDescent="0.2">
      <c r="A150" s="142" t="s">
        <v>184</v>
      </c>
      <c r="B150" s="119"/>
      <c r="C150" s="124"/>
      <c r="D150" s="128"/>
      <c r="E150" s="124"/>
      <c r="F150" s="124"/>
      <c r="G150" s="124"/>
    </row>
    <row r="151" spans="1:7" x14ac:dyDescent="0.2">
      <c r="A151" s="148" t="s">
        <v>51</v>
      </c>
      <c r="B151" s="119"/>
      <c r="C151" s="124"/>
      <c r="D151" s="128"/>
      <c r="E151" s="124"/>
      <c r="F151" s="124"/>
      <c r="G151" s="124"/>
    </row>
    <row r="152" spans="1:7" x14ac:dyDescent="0.2">
      <c r="A152" s="137" t="s">
        <v>255</v>
      </c>
      <c r="B152" s="119" t="s">
        <v>325</v>
      </c>
      <c r="C152" s="124">
        <v>108.8</v>
      </c>
      <c r="D152" s="128">
        <v>114.7</v>
      </c>
      <c r="E152" s="124">
        <v>114.7</v>
      </c>
      <c r="F152" s="124">
        <v>118.1</v>
      </c>
      <c r="G152" s="124">
        <v>121.7</v>
      </c>
    </row>
    <row r="153" spans="1:7" x14ac:dyDescent="0.2">
      <c r="A153" s="137" t="s">
        <v>256</v>
      </c>
      <c r="B153" s="280" t="s">
        <v>292</v>
      </c>
      <c r="C153" s="124">
        <v>38.799999999999997</v>
      </c>
      <c r="D153" s="128">
        <v>38.700000000000003</v>
      </c>
      <c r="E153" s="124">
        <v>39.1</v>
      </c>
      <c r="F153" s="124">
        <v>39.6</v>
      </c>
      <c r="G153" s="124">
        <v>40.1</v>
      </c>
    </row>
    <row r="154" spans="1:7" x14ac:dyDescent="0.2">
      <c r="A154" s="148" t="s">
        <v>49</v>
      </c>
      <c r="B154" s="119"/>
      <c r="C154" s="133">
        <v>147.6</v>
      </c>
      <c r="D154" s="134">
        <v>153.30000000000001</v>
      </c>
      <c r="E154" s="133">
        <v>153.80000000000001</v>
      </c>
      <c r="F154" s="133">
        <v>157.69999999999999</v>
      </c>
      <c r="G154" s="133">
        <v>161.80000000000001</v>
      </c>
    </row>
    <row r="155" spans="1:7" x14ac:dyDescent="0.2">
      <c r="A155" s="142" t="s">
        <v>10</v>
      </c>
      <c r="B155" s="119"/>
      <c r="C155" s="124"/>
      <c r="D155" s="128"/>
      <c r="E155" s="124"/>
      <c r="F155" s="124"/>
      <c r="G155" s="124"/>
    </row>
    <row r="156" spans="1:7" x14ac:dyDescent="0.2">
      <c r="A156" s="148" t="s">
        <v>51</v>
      </c>
      <c r="B156" s="119"/>
      <c r="C156" s="124"/>
      <c r="D156" s="128"/>
      <c r="E156" s="124"/>
      <c r="F156" s="124"/>
      <c r="G156" s="124"/>
    </row>
    <row r="157" spans="1:7" x14ac:dyDescent="0.2">
      <c r="A157" s="137" t="s">
        <v>326</v>
      </c>
      <c r="B157" s="280" t="s">
        <v>292</v>
      </c>
      <c r="C157" s="124">
        <v>4.3</v>
      </c>
      <c r="D157" s="128">
        <v>6.1</v>
      </c>
      <c r="E157" s="124" t="s">
        <v>238</v>
      </c>
      <c r="F157" s="124" t="s">
        <v>238</v>
      </c>
      <c r="G157" s="124" t="s">
        <v>238</v>
      </c>
    </row>
    <row r="158" spans="1:7" x14ac:dyDescent="0.2">
      <c r="A158" s="148" t="s">
        <v>49</v>
      </c>
      <c r="B158" s="119"/>
      <c r="C158" s="133">
        <v>4.3</v>
      </c>
      <c r="D158" s="134">
        <v>6.1</v>
      </c>
      <c r="E158" s="133" t="s">
        <v>238</v>
      </c>
      <c r="F158" s="133" t="s">
        <v>238</v>
      </c>
      <c r="G158" s="133" t="s">
        <v>238</v>
      </c>
    </row>
    <row r="159" spans="1:7" x14ac:dyDescent="0.2">
      <c r="A159" s="142" t="s">
        <v>13</v>
      </c>
      <c r="B159" s="119"/>
      <c r="C159" s="124"/>
      <c r="D159" s="128"/>
      <c r="E159" s="124"/>
      <c r="F159" s="124"/>
      <c r="G159" s="124"/>
    </row>
    <row r="160" spans="1:7" x14ac:dyDescent="0.2">
      <c r="A160" s="148" t="s">
        <v>51</v>
      </c>
      <c r="B160" s="119"/>
      <c r="C160" s="124"/>
      <c r="D160" s="128"/>
      <c r="E160" s="124"/>
      <c r="F160" s="124"/>
      <c r="G160" s="124"/>
    </row>
    <row r="161" spans="1:8" x14ac:dyDescent="0.2">
      <c r="A161" s="137" t="s">
        <v>327</v>
      </c>
      <c r="B161" s="280" t="s">
        <v>292</v>
      </c>
      <c r="C161" s="124">
        <v>40.700000000000003</v>
      </c>
      <c r="D161" s="128">
        <v>43.1</v>
      </c>
      <c r="E161" s="124">
        <v>46</v>
      </c>
      <c r="F161" s="124">
        <v>46</v>
      </c>
      <c r="G161" s="124">
        <v>47.1</v>
      </c>
    </row>
    <row r="162" spans="1:8" x14ac:dyDescent="0.2">
      <c r="A162" s="148" t="s">
        <v>49</v>
      </c>
      <c r="B162" s="119"/>
      <c r="C162" s="133">
        <v>40.700000000000003</v>
      </c>
      <c r="D162" s="134">
        <v>43.1</v>
      </c>
      <c r="E162" s="133">
        <v>46</v>
      </c>
      <c r="F162" s="133">
        <v>46</v>
      </c>
      <c r="G162" s="133">
        <v>47.1</v>
      </c>
    </row>
    <row r="163" spans="1:8" x14ac:dyDescent="0.2">
      <c r="A163" s="121" t="s">
        <v>328</v>
      </c>
      <c r="B163" s="119"/>
      <c r="C163" s="149"/>
      <c r="D163" s="150"/>
      <c r="E163" s="124"/>
      <c r="F163" s="124"/>
      <c r="G163" s="124"/>
    </row>
    <row r="164" spans="1:8" x14ac:dyDescent="0.2">
      <c r="A164" s="148" t="s">
        <v>50</v>
      </c>
      <c r="B164" s="119"/>
      <c r="C164" s="124"/>
      <c r="D164" s="128"/>
      <c r="E164" s="124"/>
      <c r="F164" s="124"/>
      <c r="G164" s="124"/>
    </row>
    <row r="165" spans="1:8" x14ac:dyDescent="0.2">
      <c r="A165" s="137" t="s">
        <v>329</v>
      </c>
      <c r="B165" s="119"/>
      <c r="C165" s="124"/>
      <c r="D165" s="128"/>
      <c r="E165" s="124"/>
      <c r="F165" s="124"/>
      <c r="G165" s="124"/>
    </row>
    <row r="166" spans="1:8" x14ac:dyDescent="0.2">
      <c r="A166" s="154" t="s">
        <v>128</v>
      </c>
      <c r="B166" s="280" t="s">
        <v>292</v>
      </c>
      <c r="C166" s="124">
        <v>38.799999999999997</v>
      </c>
      <c r="D166" s="128">
        <v>39.299999999999997</v>
      </c>
      <c r="E166" s="124">
        <v>34</v>
      </c>
      <c r="F166" s="124">
        <v>36.1</v>
      </c>
      <c r="G166" s="124">
        <v>35.9</v>
      </c>
    </row>
    <row r="167" spans="1:8" x14ac:dyDescent="0.2">
      <c r="A167" s="154" t="s">
        <v>227</v>
      </c>
      <c r="B167" s="280" t="s">
        <v>292</v>
      </c>
      <c r="C167" s="124">
        <v>1118.4000000000001</v>
      </c>
      <c r="D167" s="128">
        <v>1165.2</v>
      </c>
      <c r="E167" s="124">
        <v>1170.8</v>
      </c>
      <c r="F167" s="124">
        <v>1200.5999999999999</v>
      </c>
      <c r="G167" s="124">
        <v>1216.5</v>
      </c>
    </row>
    <row r="168" spans="1:8" x14ac:dyDescent="0.2">
      <c r="A168" s="154" t="s">
        <v>129</v>
      </c>
      <c r="B168" s="280" t="s">
        <v>292</v>
      </c>
      <c r="C168" s="124">
        <v>15.1</v>
      </c>
      <c r="D168" s="128">
        <v>15.1</v>
      </c>
      <c r="E168" s="124">
        <v>13.8</v>
      </c>
      <c r="F168" s="124">
        <v>14.3</v>
      </c>
      <c r="G168" s="124">
        <v>14.8</v>
      </c>
    </row>
    <row r="169" spans="1:8" x14ac:dyDescent="0.2">
      <c r="A169" s="154" t="s">
        <v>131</v>
      </c>
      <c r="B169" s="280" t="s">
        <v>292</v>
      </c>
      <c r="C169" s="124">
        <v>8.8000000000000007</v>
      </c>
      <c r="D169" s="128">
        <v>8.8000000000000007</v>
      </c>
      <c r="E169" s="124">
        <v>8.8000000000000007</v>
      </c>
      <c r="F169" s="124">
        <v>8.8000000000000007</v>
      </c>
      <c r="G169" s="124">
        <v>8.8000000000000007</v>
      </c>
    </row>
    <row r="170" spans="1:8" x14ac:dyDescent="0.2">
      <c r="A170" s="154" t="s">
        <v>130</v>
      </c>
      <c r="B170" s="280" t="s">
        <v>292</v>
      </c>
      <c r="C170" s="191">
        <v>26.2</v>
      </c>
      <c r="D170" s="192">
        <v>24.3</v>
      </c>
      <c r="E170" s="191">
        <v>21.4</v>
      </c>
      <c r="F170" s="191">
        <v>22.7</v>
      </c>
      <c r="G170" s="191">
        <v>24</v>
      </c>
      <c r="H170" s="132"/>
    </row>
    <row r="171" spans="1:8" x14ac:dyDescent="0.2">
      <c r="A171" s="137" t="s">
        <v>133</v>
      </c>
      <c r="B171" s="280"/>
      <c r="C171" s="191"/>
      <c r="D171" s="125"/>
      <c r="E171" s="126"/>
      <c r="F171" s="126"/>
      <c r="G171" s="126"/>
      <c r="H171" s="132"/>
    </row>
    <row r="172" spans="1:8" x14ac:dyDescent="0.2">
      <c r="A172" s="154" t="s">
        <v>134</v>
      </c>
      <c r="B172" s="280" t="s">
        <v>292</v>
      </c>
      <c r="C172" s="191">
        <v>4.0999999999999996</v>
      </c>
      <c r="D172" s="192">
        <v>4.3</v>
      </c>
      <c r="E172" s="191">
        <v>4.4000000000000004</v>
      </c>
      <c r="F172" s="191">
        <v>4.4000000000000004</v>
      </c>
      <c r="G172" s="191">
        <v>4.4000000000000004</v>
      </c>
      <c r="H172" s="132"/>
    </row>
    <row r="173" spans="1:8" x14ac:dyDescent="0.2">
      <c r="A173" s="154" t="s">
        <v>133</v>
      </c>
      <c r="B173" s="280" t="s">
        <v>292</v>
      </c>
      <c r="C173" s="191">
        <v>138.5</v>
      </c>
      <c r="D173" s="192">
        <v>138.9</v>
      </c>
      <c r="E173" s="191">
        <v>138.1</v>
      </c>
      <c r="F173" s="191">
        <v>138.9</v>
      </c>
      <c r="G173" s="191">
        <v>139.5</v>
      </c>
      <c r="H173" s="132"/>
    </row>
    <row r="174" spans="1:8" ht="14.25" x14ac:dyDescent="0.2">
      <c r="A174" s="154" t="s">
        <v>132</v>
      </c>
      <c r="B174" s="283"/>
      <c r="C174" s="191"/>
      <c r="D174" s="192"/>
      <c r="E174" s="191"/>
      <c r="F174" s="191"/>
      <c r="G174" s="191"/>
    </row>
    <row r="175" spans="1:8" x14ac:dyDescent="0.2">
      <c r="A175" s="154" t="s">
        <v>227</v>
      </c>
      <c r="B175" s="280" t="s">
        <v>292</v>
      </c>
      <c r="C175" s="191">
        <v>14.5</v>
      </c>
      <c r="D175" s="192">
        <v>14.2</v>
      </c>
      <c r="E175" s="191">
        <v>13.6</v>
      </c>
      <c r="F175" s="191">
        <v>13.9</v>
      </c>
      <c r="G175" s="191">
        <v>13.7</v>
      </c>
    </row>
    <row r="176" spans="1:8" x14ac:dyDescent="0.2">
      <c r="A176" s="154" t="s">
        <v>330</v>
      </c>
      <c r="B176" s="280" t="s">
        <v>292</v>
      </c>
      <c r="C176" s="191">
        <v>4.7</v>
      </c>
      <c r="D176" s="192">
        <v>4.5999999999999996</v>
      </c>
      <c r="E176" s="191">
        <v>3.9</v>
      </c>
      <c r="F176" s="191">
        <v>3.6</v>
      </c>
      <c r="G176" s="191">
        <v>3.7</v>
      </c>
    </row>
    <row r="177" spans="1:7" x14ac:dyDescent="0.2">
      <c r="A177" s="154" t="s">
        <v>129</v>
      </c>
      <c r="B177" s="280" t="s">
        <v>292</v>
      </c>
      <c r="C177" s="191">
        <v>1</v>
      </c>
      <c r="D177" s="192">
        <v>1.1000000000000001</v>
      </c>
      <c r="E177" s="191">
        <v>1</v>
      </c>
      <c r="F177" s="191">
        <v>1.1000000000000001</v>
      </c>
      <c r="G177" s="191">
        <v>1.1000000000000001</v>
      </c>
    </row>
    <row r="178" spans="1:7" ht="14.25" x14ac:dyDescent="0.2">
      <c r="A178" s="137" t="s">
        <v>228</v>
      </c>
      <c r="B178" s="283"/>
      <c r="C178" s="191"/>
      <c r="D178" s="192"/>
      <c r="E178" s="191"/>
      <c r="F178" s="191"/>
      <c r="G178" s="191"/>
    </row>
    <row r="179" spans="1:7" x14ac:dyDescent="0.2">
      <c r="A179" s="154" t="s">
        <v>229</v>
      </c>
      <c r="B179" s="280" t="s">
        <v>292</v>
      </c>
      <c r="C179" s="191">
        <v>5.8</v>
      </c>
      <c r="D179" s="192">
        <v>3.3</v>
      </c>
      <c r="E179" s="191" t="s">
        <v>238</v>
      </c>
      <c r="F179" s="191" t="s">
        <v>238</v>
      </c>
      <c r="G179" s="191" t="s">
        <v>238</v>
      </c>
    </row>
    <row r="180" spans="1:7" x14ac:dyDescent="0.2">
      <c r="A180" s="154" t="s">
        <v>230</v>
      </c>
      <c r="B180" s="280" t="s">
        <v>292</v>
      </c>
      <c r="C180" s="191">
        <v>6.9</v>
      </c>
      <c r="D180" s="192">
        <v>10.199999999999999</v>
      </c>
      <c r="E180" s="191">
        <v>5.2</v>
      </c>
      <c r="F180" s="191" t="s">
        <v>238</v>
      </c>
      <c r="G180" s="191" t="s">
        <v>238</v>
      </c>
    </row>
    <row r="181" spans="1:7" x14ac:dyDescent="0.2">
      <c r="A181" s="154" t="s">
        <v>331</v>
      </c>
      <c r="B181" s="280" t="s">
        <v>292</v>
      </c>
      <c r="C181" s="191">
        <v>17.399999999999999</v>
      </c>
      <c r="D181" s="192" t="s">
        <v>238</v>
      </c>
      <c r="E181" s="191" t="s">
        <v>238</v>
      </c>
      <c r="F181" s="191" t="s">
        <v>238</v>
      </c>
      <c r="G181" s="191" t="s">
        <v>238</v>
      </c>
    </row>
    <row r="182" spans="1:7" x14ac:dyDescent="0.2">
      <c r="A182" s="152" t="s">
        <v>197</v>
      </c>
      <c r="B182" s="280"/>
      <c r="C182" s="191"/>
      <c r="D182" s="192"/>
      <c r="E182" s="191"/>
      <c r="F182" s="191"/>
      <c r="G182" s="191"/>
    </row>
    <row r="183" spans="1:7" x14ac:dyDescent="0.2">
      <c r="A183" s="154" t="s">
        <v>129</v>
      </c>
      <c r="B183" s="280" t="s">
        <v>292</v>
      </c>
      <c r="C183" s="191">
        <v>2</v>
      </c>
      <c r="D183" s="192">
        <v>2.2000000000000002</v>
      </c>
      <c r="E183" s="191">
        <v>2.4</v>
      </c>
      <c r="F183" s="191">
        <v>2.5</v>
      </c>
      <c r="G183" s="191">
        <v>2.6</v>
      </c>
    </row>
    <row r="184" spans="1:7" x14ac:dyDescent="0.2">
      <c r="A184" s="154" t="s">
        <v>128</v>
      </c>
      <c r="B184" s="280" t="s">
        <v>292</v>
      </c>
      <c r="C184" s="183">
        <v>3.9</v>
      </c>
      <c r="D184" s="227">
        <v>4.3</v>
      </c>
      <c r="E184" s="183">
        <v>4.7</v>
      </c>
      <c r="F184" s="183">
        <v>4.9000000000000004</v>
      </c>
      <c r="G184" s="183">
        <v>5</v>
      </c>
    </row>
    <row r="185" spans="1:7" x14ac:dyDescent="0.2">
      <c r="A185" s="154" t="s">
        <v>227</v>
      </c>
      <c r="B185" s="280" t="s">
        <v>292</v>
      </c>
      <c r="C185" s="191">
        <v>38.6</v>
      </c>
      <c r="D185" s="192">
        <v>38.799999999999997</v>
      </c>
      <c r="E185" s="191">
        <v>41.4</v>
      </c>
      <c r="F185" s="191">
        <v>42</v>
      </c>
      <c r="G185" s="191">
        <v>42.6</v>
      </c>
    </row>
    <row r="186" spans="1:7" x14ac:dyDescent="0.2">
      <c r="A186" s="137" t="s">
        <v>332</v>
      </c>
      <c r="B186" s="280" t="s">
        <v>292</v>
      </c>
      <c r="C186" s="183">
        <v>28.5</v>
      </c>
      <c r="D186" s="227">
        <v>21</v>
      </c>
      <c r="E186" s="183">
        <v>25.2</v>
      </c>
      <c r="F186" s="183">
        <v>29.2</v>
      </c>
      <c r="G186" s="183">
        <v>26.7</v>
      </c>
    </row>
    <row r="187" spans="1:7" x14ac:dyDescent="0.2">
      <c r="A187" s="148" t="s">
        <v>51</v>
      </c>
      <c r="B187" s="119"/>
      <c r="C187" s="191"/>
      <c r="D187" s="192"/>
      <c r="E187" s="191"/>
      <c r="F187" s="191"/>
      <c r="G187" s="191"/>
    </row>
    <row r="188" spans="1:7" x14ac:dyDescent="0.2">
      <c r="A188" s="137" t="s">
        <v>337</v>
      </c>
      <c r="B188" s="280" t="s">
        <v>333</v>
      </c>
      <c r="C188" s="5">
        <v>0.1</v>
      </c>
      <c r="D188" s="284">
        <v>0.1</v>
      </c>
      <c r="E188" s="5" t="s">
        <v>293</v>
      </c>
      <c r="F188" s="5" t="s">
        <v>293</v>
      </c>
      <c r="G188" s="5" t="s">
        <v>293</v>
      </c>
    </row>
    <row r="189" spans="1:7" x14ac:dyDescent="0.2">
      <c r="A189" s="137" t="s">
        <v>338</v>
      </c>
      <c r="B189" s="280" t="s">
        <v>308</v>
      </c>
      <c r="C189" s="5">
        <v>2.4</v>
      </c>
      <c r="D189" s="284" t="s">
        <v>238</v>
      </c>
      <c r="E189" s="5" t="s">
        <v>238</v>
      </c>
      <c r="F189" s="5" t="s">
        <v>238</v>
      </c>
      <c r="G189" s="5" t="s">
        <v>238</v>
      </c>
    </row>
    <row r="190" spans="1:7" x14ac:dyDescent="0.2">
      <c r="A190" s="137" t="s">
        <v>257</v>
      </c>
      <c r="B190" s="280" t="s">
        <v>334</v>
      </c>
      <c r="C190" s="290">
        <v>1</v>
      </c>
      <c r="D190" s="284">
        <v>0.2</v>
      </c>
      <c r="E190" s="5" t="s">
        <v>238</v>
      </c>
      <c r="F190" s="5" t="s">
        <v>238</v>
      </c>
      <c r="G190" s="5" t="s">
        <v>238</v>
      </c>
    </row>
    <row r="191" spans="1:7" x14ac:dyDescent="0.2">
      <c r="A191" s="137" t="s">
        <v>339</v>
      </c>
      <c r="B191" s="280" t="s">
        <v>335</v>
      </c>
      <c r="C191" s="5">
        <v>0.2</v>
      </c>
      <c r="D191" s="284" t="s">
        <v>238</v>
      </c>
      <c r="E191" s="5" t="s">
        <v>238</v>
      </c>
      <c r="F191" s="5" t="s">
        <v>238</v>
      </c>
      <c r="G191" s="5" t="s">
        <v>238</v>
      </c>
    </row>
    <row r="192" spans="1:7" x14ac:dyDescent="0.2">
      <c r="A192" s="137" t="s">
        <v>258</v>
      </c>
      <c r="B192" s="280" t="s">
        <v>336</v>
      </c>
      <c r="C192" s="5">
        <v>6.6</v>
      </c>
      <c r="D192" s="284">
        <v>6.6</v>
      </c>
      <c r="E192" s="5">
        <v>6.7</v>
      </c>
      <c r="F192" s="5">
        <v>6.7</v>
      </c>
      <c r="G192" s="5">
        <v>6.7</v>
      </c>
    </row>
    <row r="193" spans="1:7" x14ac:dyDescent="0.2">
      <c r="A193" s="137" t="s">
        <v>340</v>
      </c>
      <c r="B193" s="280" t="s">
        <v>292</v>
      </c>
      <c r="C193" s="5" t="s">
        <v>293</v>
      </c>
      <c r="D193" s="284" t="s">
        <v>293</v>
      </c>
      <c r="E193" s="5" t="s">
        <v>293</v>
      </c>
      <c r="F193" s="5" t="s">
        <v>293</v>
      </c>
      <c r="G193" s="5" t="s">
        <v>293</v>
      </c>
    </row>
    <row r="194" spans="1:7" x14ac:dyDescent="0.2">
      <c r="A194" s="137" t="s">
        <v>341</v>
      </c>
      <c r="B194" s="280" t="s">
        <v>308</v>
      </c>
      <c r="C194" s="191">
        <v>20.399999999999999</v>
      </c>
      <c r="D194" s="192">
        <v>20.5</v>
      </c>
      <c r="E194" s="191">
        <v>20.6</v>
      </c>
      <c r="F194" s="191">
        <v>20.6</v>
      </c>
      <c r="G194" s="191">
        <v>20.7</v>
      </c>
    </row>
    <row r="195" spans="1:7" x14ac:dyDescent="0.2">
      <c r="A195" s="137" t="s">
        <v>135</v>
      </c>
      <c r="B195" s="280" t="s">
        <v>334</v>
      </c>
      <c r="C195" s="191">
        <v>1.5</v>
      </c>
      <c r="D195" s="192">
        <v>0.9</v>
      </c>
      <c r="E195" s="191">
        <v>0.7</v>
      </c>
      <c r="F195" s="191">
        <v>0.6</v>
      </c>
      <c r="G195" s="191">
        <v>0.6</v>
      </c>
    </row>
    <row r="196" spans="1:7" x14ac:dyDescent="0.2">
      <c r="A196" s="148" t="s">
        <v>49</v>
      </c>
      <c r="B196" s="119"/>
      <c r="C196" s="165">
        <v>1505.5</v>
      </c>
      <c r="D196" s="184">
        <v>1523.8</v>
      </c>
      <c r="E196" s="165">
        <v>1516.7</v>
      </c>
      <c r="F196" s="165">
        <v>1550.9</v>
      </c>
      <c r="G196" s="165">
        <v>1567.5</v>
      </c>
    </row>
    <row r="197" spans="1:7" x14ac:dyDescent="0.2">
      <c r="A197" s="142" t="s">
        <v>342</v>
      </c>
      <c r="B197" s="119"/>
      <c r="C197" s="155"/>
      <c r="D197" s="156"/>
      <c r="E197" s="155"/>
      <c r="F197" s="155"/>
      <c r="G197" s="155"/>
    </row>
    <row r="198" spans="1:7" x14ac:dyDescent="0.2">
      <c r="A198" s="148" t="s">
        <v>51</v>
      </c>
      <c r="B198" s="119"/>
      <c r="C198" s="155"/>
      <c r="D198" s="156"/>
      <c r="E198" s="155"/>
      <c r="F198" s="155"/>
      <c r="G198" s="155"/>
    </row>
    <row r="199" spans="1:7" x14ac:dyDescent="0.2">
      <c r="A199" s="137" t="s">
        <v>343</v>
      </c>
      <c r="B199" s="280" t="s">
        <v>292</v>
      </c>
      <c r="C199" s="130" t="s">
        <v>238</v>
      </c>
      <c r="D199" s="131">
        <v>25</v>
      </c>
      <c r="E199" s="130" t="s">
        <v>238</v>
      </c>
      <c r="F199" s="191" t="s">
        <v>238</v>
      </c>
      <c r="G199" s="191" t="s">
        <v>238</v>
      </c>
    </row>
    <row r="200" spans="1:7" x14ac:dyDescent="0.2">
      <c r="A200" s="137" t="s">
        <v>344</v>
      </c>
      <c r="B200" s="280" t="s">
        <v>292</v>
      </c>
      <c r="C200" s="191" t="s">
        <v>238</v>
      </c>
      <c r="D200" s="192">
        <v>0.8</v>
      </c>
      <c r="E200" s="191">
        <v>1.8</v>
      </c>
      <c r="F200" s="191">
        <v>1.8</v>
      </c>
      <c r="G200" s="191">
        <v>1.8</v>
      </c>
    </row>
    <row r="201" spans="1:7" x14ac:dyDescent="0.2">
      <c r="A201" s="6" t="s">
        <v>345</v>
      </c>
      <c r="B201" s="280" t="s">
        <v>292</v>
      </c>
      <c r="C201" s="191">
        <v>4.0999999999999996</v>
      </c>
      <c r="D201" s="192">
        <v>4</v>
      </c>
      <c r="E201" s="191">
        <v>4</v>
      </c>
      <c r="F201" s="191" t="s">
        <v>238</v>
      </c>
      <c r="G201" s="191" t="s">
        <v>238</v>
      </c>
    </row>
    <row r="202" spans="1:7" x14ac:dyDescent="0.2">
      <c r="A202" s="6" t="s">
        <v>231</v>
      </c>
      <c r="B202" s="280" t="s">
        <v>292</v>
      </c>
      <c r="C202" s="191">
        <v>91.6</v>
      </c>
      <c r="D202" s="192" t="s">
        <v>238</v>
      </c>
      <c r="E202" s="191" t="s">
        <v>238</v>
      </c>
      <c r="F202" s="191" t="s">
        <v>238</v>
      </c>
      <c r="G202" s="191" t="s">
        <v>238</v>
      </c>
    </row>
    <row r="203" spans="1:7" x14ac:dyDescent="0.2">
      <c r="A203" s="6" t="s">
        <v>346</v>
      </c>
      <c r="B203" s="280" t="s">
        <v>292</v>
      </c>
      <c r="C203" s="191">
        <v>9</v>
      </c>
      <c r="D203" s="192">
        <v>9</v>
      </c>
      <c r="E203" s="191" t="s">
        <v>238</v>
      </c>
      <c r="F203" s="191" t="s">
        <v>238</v>
      </c>
      <c r="G203" s="191" t="s">
        <v>238</v>
      </c>
    </row>
    <row r="204" spans="1:7" x14ac:dyDescent="0.2">
      <c r="A204" s="6" t="s">
        <v>347</v>
      </c>
      <c r="B204" s="280" t="s">
        <v>136</v>
      </c>
      <c r="C204" s="191">
        <v>18.3</v>
      </c>
      <c r="D204" s="192">
        <v>46.9</v>
      </c>
      <c r="E204" s="191">
        <v>27.5</v>
      </c>
      <c r="F204" s="191">
        <v>3.4</v>
      </c>
      <c r="G204" s="191">
        <v>0.7</v>
      </c>
    </row>
    <row r="205" spans="1:7" x14ac:dyDescent="0.2">
      <c r="A205" s="6" t="s">
        <v>348</v>
      </c>
      <c r="B205" s="280" t="s">
        <v>292</v>
      </c>
      <c r="C205" s="191">
        <v>16.2</v>
      </c>
      <c r="D205" s="192">
        <v>22.8</v>
      </c>
      <c r="E205" s="191">
        <v>10.3</v>
      </c>
      <c r="F205" s="191">
        <v>10.6</v>
      </c>
      <c r="G205" s="191">
        <v>10.6</v>
      </c>
    </row>
    <row r="206" spans="1:7" x14ac:dyDescent="0.2">
      <c r="A206" s="6" t="s">
        <v>232</v>
      </c>
      <c r="B206" s="280" t="s">
        <v>136</v>
      </c>
      <c r="C206" s="191">
        <v>111.8</v>
      </c>
      <c r="D206" s="192">
        <v>89.9</v>
      </c>
      <c r="E206" s="191">
        <v>52.4</v>
      </c>
      <c r="F206" s="191">
        <v>62.7</v>
      </c>
      <c r="G206" s="191">
        <v>62.6</v>
      </c>
    </row>
    <row r="207" spans="1:7" x14ac:dyDescent="0.2">
      <c r="A207" s="6" t="s">
        <v>349</v>
      </c>
      <c r="B207" s="280" t="s">
        <v>292</v>
      </c>
      <c r="C207" s="191">
        <v>9.6999999999999993</v>
      </c>
      <c r="D207" s="192">
        <v>5.7</v>
      </c>
      <c r="E207" s="191" t="s">
        <v>238</v>
      </c>
      <c r="F207" s="191" t="s">
        <v>238</v>
      </c>
      <c r="G207" s="191" t="s">
        <v>238</v>
      </c>
    </row>
    <row r="208" spans="1:7" x14ac:dyDescent="0.2">
      <c r="A208" s="6" t="s">
        <v>233</v>
      </c>
      <c r="B208" s="280" t="s">
        <v>292</v>
      </c>
      <c r="C208" s="191">
        <v>0.3</v>
      </c>
      <c r="D208" s="192">
        <v>0.3</v>
      </c>
      <c r="E208" s="191">
        <v>0.4</v>
      </c>
      <c r="F208" s="191" t="s">
        <v>238</v>
      </c>
      <c r="G208" s="191" t="s">
        <v>238</v>
      </c>
    </row>
    <row r="209" spans="1:51" x14ac:dyDescent="0.2">
      <c r="A209" s="6" t="s">
        <v>234</v>
      </c>
      <c r="B209" s="280" t="s">
        <v>292</v>
      </c>
      <c r="C209" s="191">
        <v>168.1</v>
      </c>
      <c r="D209" s="192">
        <v>128.5</v>
      </c>
      <c r="E209" s="191">
        <v>78.7</v>
      </c>
      <c r="F209" s="191">
        <v>97.8</v>
      </c>
      <c r="G209" s="191">
        <v>102.9</v>
      </c>
    </row>
    <row r="210" spans="1:51" x14ac:dyDescent="0.2">
      <c r="A210" s="6" t="s">
        <v>136</v>
      </c>
      <c r="B210" s="280" t="s">
        <v>136</v>
      </c>
      <c r="C210" s="191">
        <v>4.5999999999999996</v>
      </c>
      <c r="D210" s="192">
        <v>10.5</v>
      </c>
      <c r="E210" s="191">
        <v>16.100000000000001</v>
      </c>
      <c r="F210" s="191">
        <v>7.2</v>
      </c>
      <c r="G210" s="191">
        <v>1.4</v>
      </c>
    </row>
    <row r="211" spans="1:51" x14ac:dyDescent="0.2">
      <c r="A211" s="153" t="s">
        <v>49</v>
      </c>
      <c r="B211" s="119"/>
      <c r="C211" s="165">
        <v>433.8</v>
      </c>
      <c r="D211" s="184">
        <v>343.4</v>
      </c>
      <c r="E211" s="165">
        <v>191.1</v>
      </c>
      <c r="F211" s="165">
        <v>183.3</v>
      </c>
      <c r="G211" s="165">
        <v>179.8</v>
      </c>
    </row>
    <row r="212" spans="1:51" ht="11.45" customHeight="1" x14ac:dyDescent="0.2">
      <c r="A212" s="142" t="s">
        <v>95</v>
      </c>
      <c r="B212" s="119"/>
      <c r="C212" s="304">
        <v>4459</v>
      </c>
      <c r="D212" s="305">
        <v>4033.1</v>
      </c>
      <c r="E212" s="304">
        <v>3610.5</v>
      </c>
      <c r="F212" s="304">
        <v>3497.9</v>
      </c>
      <c r="G212" s="304">
        <v>3281</v>
      </c>
      <c r="H212" s="132"/>
    </row>
    <row r="213" spans="1:51" hidden="1" x14ac:dyDescent="0.2">
      <c r="B213" s="114"/>
    </row>
    <row r="214" spans="1:51" ht="0.6" customHeight="1" x14ac:dyDescent="0.2">
      <c r="A214" s="157"/>
      <c r="B214" s="157"/>
      <c r="C214" s="157"/>
      <c r="D214" s="157"/>
      <c r="E214" s="157"/>
      <c r="F214" s="157"/>
      <c r="G214" s="157"/>
      <c r="H214" s="158"/>
    </row>
    <row r="215" spans="1:51" ht="28.5" customHeight="1" x14ac:dyDescent="0.2">
      <c r="A215" s="337" t="s">
        <v>398</v>
      </c>
      <c r="B215" s="337"/>
      <c r="C215" s="337"/>
      <c r="D215" s="337"/>
      <c r="E215" s="337"/>
      <c r="F215" s="337"/>
      <c r="G215" s="337"/>
      <c r="H215" s="158"/>
    </row>
    <row r="216" spans="1:51" ht="12.75" customHeight="1" x14ac:dyDescent="0.2">
      <c r="A216" s="334" t="s">
        <v>350</v>
      </c>
      <c r="B216" s="334"/>
      <c r="C216" s="334"/>
      <c r="D216" s="334"/>
      <c r="E216" s="334"/>
      <c r="F216" s="334"/>
      <c r="G216" s="334"/>
      <c r="H216" s="158"/>
    </row>
    <row r="217" spans="1:51" ht="12.75" customHeight="1" x14ac:dyDescent="0.2">
      <c r="A217" s="334" t="s">
        <v>351</v>
      </c>
      <c r="B217" s="334"/>
      <c r="C217" s="334"/>
      <c r="D217" s="334"/>
      <c r="E217" s="334"/>
      <c r="F217" s="334"/>
      <c r="G217" s="334"/>
      <c r="H217" s="158"/>
    </row>
    <row r="218" spans="1:51" ht="12.75" customHeight="1" x14ac:dyDescent="0.2">
      <c r="A218" s="334" t="s">
        <v>352</v>
      </c>
      <c r="B218" s="334"/>
      <c r="C218" s="334"/>
      <c r="D218" s="334"/>
      <c r="E218" s="334"/>
      <c r="F218" s="334"/>
      <c r="G218" s="334"/>
    </row>
    <row r="219" spans="1:51" s="115" customFormat="1" ht="12.75" customHeight="1" x14ac:dyDescent="0.2">
      <c r="A219" s="334" t="s">
        <v>353</v>
      </c>
      <c r="B219" s="334"/>
      <c r="C219" s="334"/>
      <c r="D219" s="334"/>
      <c r="E219" s="334"/>
      <c r="F219" s="334"/>
      <c r="G219" s="334"/>
      <c r="H219" s="158"/>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c r="AO219" s="114"/>
      <c r="AP219" s="114"/>
      <c r="AQ219" s="114"/>
      <c r="AR219" s="114"/>
      <c r="AS219" s="114"/>
      <c r="AT219" s="114"/>
      <c r="AU219" s="114"/>
      <c r="AV219" s="114"/>
      <c r="AW219" s="114"/>
      <c r="AX219" s="114"/>
      <c r="AY219" s="114"/>
    </row>
    <row r="220" spans="1:51" s="115" customFormat="1" ht="12.75" customHeight="1" x14ac:dyDescent="0.2">
      <c r="A220" s="334" t="s">
        <v>354</v>
      </c>
      <c r="B220" s="334"/>
      <c r="C220" s="334"/>
      <c r="D220" s="334"/>
      <c r="E220" s="334"/>
      <c r="F220" s="334"/>
      <c r="G220" s="334"/>
      <c r="H220" s="158"/>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AY220" s="114"/>
    </row>
    <row r="221" spans="1:51" s="115" customFormat="1" ht="12.75" customHeight="1" x14ac:dyDescent="0.2">
      <c r="A221" s="334" t="s">
        <v>355</v>
      </c>
      <c r="B221" s="334"/>
      <c r="C221" s="334"/>
      <c r="D221" s="334"/>
      <c r="E221" s="334"/>
      <c r="F221" s="334"/>
      <c r="G221" s="334"/>
      <c r="H221" s="158"/>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AY221" s="114"/>
    </row>
    <row r="222" spans="1:51" s="115" customFormat="1" ht="12.75" customHeight="1" x14ac:dyDescent="0.2">
      <c r="A222" s="334" t="s">
        <v>356</v>
      </c>
      <c r="B222" s="334"/>
      <c r="C222" s="334"/>
      <c r="D222" s="334"/>
      <c r="E222" s="334"/>
      <c r="F222" s="334"/>
      <c r="G222" s="334"/>
      <c r="H222" s="158"/>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AY222" s="114"/>
    </row>
    <row r="223" spans="1:51" s="115" customFormat="1" ht="12.75" customHeight="1" x14ac:dyDescent="0.2">
      <c r="A223" s="334" t="s">
        <v>400</v>
      </c>
      <c r="B223" s="334"/>
      <c r="C223" s="334"/>
      <c r="D223" s="334"/>
      <c r="E223" s="334"/>
      <c r="F223" s="334"/>
      <c r="G223" s="334"/>
      <c r="H223" s="158"/>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AY223" s="114"/>
    </row>
    <row r="224" spans="1:51" s="115" customFormat="1" ht="12.75" customHeight="1" x14ac:dyDescent="0.2">
      <c r="A224" s="334" t="s">
        <v>357</v>
      </c>
      <c r="B224" s="334"/>
      <c r="C224" s="334"/>
      <c r="D224" s="334"/>
      <c r="E224" s="334"/>
      <c r="F224" s="334"/>
      <c r="G224" s="334"/>
      <c r="H224" s="158"/>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AY224" s="114"/>
    </row>
    <row r="225" spans="1:51" ht="12.75" customHeight="1" x14ac:dyDescent="0.2">
      <c r="A225" s="334" t="s">
        <v>401</v>
      </c>
      <c r="B225" s="334"/>
      <c r="C225" s="334"/>
      <c r="D225" s="334"/>
      <c r="E225" s="334"/>
      <c r="F225" s="334"/>
      <c r="G225" s="334"/>
    </row>
    <row r="226" spans="1:51" s="115" customFormat="1" ht="12.75" customHeight="1" x14ac:dyDescent="0.2">
      <c r="A226" s="334" t="s">
        <v>402</v>
      </c>
      <c r="B226" s="334"/>
      <c r="C226" s="334"/>
      <c r="D226" s="334"/>
      <c r="E226" s="334"/>
      <c r="F226" s="334"/>
      <c r="G226" s="334"/>
      <c r="H226" s="158"/>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P226" s="114"/>
      <c r="AQ226" s="114"/>
      <c r="AR226" s="114"/>
      <c r="AS226" s="114"/>
      <c r="AT226" s="114"/>
      <c r="AU226" s="114"/>
      <c r="AV226" s="114"/>
      <c r="AW226" s="114"/>
      <c r="AX226" s="114"/>
      <c r="AY226" s="114"/>
    </row>
    <row r="227" spans="1:51" s="115" customFormat="1" ht="12.75" customHeight="1" x14ac:dyDescent="0.2">
      <c r="A227" s="334" t="s">
        <v>403</v>
      </c>
      <c r="B227" s="334"/>
      <c r="C227" s="334"/>
      <c r="D227" s="334"/>
      <c r="E227" s="334"/>
      <c r="F227" s="334"/>
      <c r="G227" s="334"/>
      <c r="H227" s="159"/>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AY227" s="114"/>
    </row>
    <row r="228" spans="1:51" s="115" customFormat="1" ht="12.75" customHeight="1" x14ac:dyDescent="0.2">
      <c r="A228" s="334" t="s">
        <v>404</v>
      </c>
      <c r="B228" s="334"/>
      <c r="C228" s="334"/>
      <c r="D228" s="334"/>
      <c r="E228" s="334"/>
      <c r="F228" s="334"/>
      <c r="G228" s="334"/>
      <c r="H228" s="158"/>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AY228" s="114"/>
    </row>
    <row r="229" spans="1:51" s="115" customFormat="1" ht="12.75" customHeight="1" x14ac:dyDescent="0.2">
      <c r="A229" s="334" t="s">
        <v>358</v>
      </c>
      <c r="B229" s="334"/>
      <c r="C229" s="334"/>
      <c r="D229" s="334"/>
      <c r="E229" s="334"/>
      <c r="F229" s="334"/>
      <c r="G229" s="334"/>
      <c r="H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c r="AO229" s="114"/>
      <c r="AP229" s="114"/>
      <c r="AQ229" s="114"/>
      <c r="AR229" s="114"/>
      <c r="AS229" s="114"/>
      <c r="AT229" s="114"/>
      <c r="AU229" s="114"/>
      <c r="AV229" s="114"/>
      <c r="AW229" s="114"/>
      <c r="AX229" s="114"/>
      <c r="AY229" s="114"/>
    </row>
    <row r="230" spans="1:51" s="115" customFormat="1" ht="12.75" customHeight="1" x14ac:dyDescent="0.2">
      <c r="A230" s="334" t="s">
        <v>399</v>
      </c>
      <c r="B230" s="334"/>
      <c r="C230" s="334"/>
      <c r="D230" s="334"/>
      <c r="E230" s="334"/>
      <c r="F230" s="334"/>
      <c r="G230" s="334"/>
      <c r="H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4"/>
      <c r="AY230" s="114"/>
    </row>
    <row r="231" spans="1:51" ht="12.75" customHeight="1" x14ac:dyDescent="0.2">
      <c r="A231" s="334" t="s">
        <v>359</v>
      </c>
      <c r="B231" s="334"/>
      <c r="C231" s="334"/>
      <c r="D231" s="334"/>
      <c r="E231" s="334"/>
      <c r="F231" s="334"/>
      <c r="G231" s="334"/>
    </row>
    <row r="232" spans="1:51" x14ac:dyDescent="0.2">
      <c r="A232" s="334" t="s">
        <v>360</v>
      </c>
      <c r="B232" s="334"/>
      <c r="C232" s="334"/>
      <c r="D232" s="334"/>
      <c r="E232" s="334"/>
      <c r="F232" s="334"/>
      <c r="G232" s="334"/>
    </row>
    <row r="233" spans="1:51" x14ac:dyDescent="0.2">
      <c r="A233" s="334" t="s">
        <v>282</v>
      </c>
      <c r="B233" s="334"/>
      <c r="C233" s="334"/>
      <c r="D233" s="334"/>
      <c r="E233" s="334"/>
      <c r="F233" s="334"/>
      <c r="G233" s="334"/>
    </row>
  </sheetData>
  <mergeCells count="21">
    <mergeCell ref="A231:G231"/>
    <mergeCell ref="A232:G232"/>
    <mergeCell ref="A233:G233"/>
    <mergeCell ref="A2:G2"/>
    <mergeCell ref="A3:A5"/>
    <mergeCell ref="A215:G215"/>
    <mergeCell ref="A216:G216"/>
    <mergeCell ref="A217:G217"/>
    <mergeCell ref="A229:G229"/>
    <mergeCell ref="A230:G230"/>
    <mergeCell ref="A225:G225"/>
    <mergeCell ref="A218:G218"/>
    <mergeCell ref="A219:G219"/>
    <mergeCell ref="A221:G221"/>
    <mergeCell ref="A222:G222"/>
    <mergeCell ref="A220:G220"/>
    <mergeCell ref="A223:G223"/>
    <mergeCell ref="A224:G224"/>
    <mergeCell ref="A226:G226"/>
    <mergeCell ref="A227:G227"/>
    <mergeCell ref="A228:G228"/>
  </mergeCells>
  <conditionalFormatting sqref="C91:G91">
    <cfRule type="cellIs" dxfId="7" priority="5" operator="equal">
      <formula>"YES"</formula>
    </cfRule>
    <cfRule type="cellIs" dxfId="6" priority="6" operator="equal">
      <formula>"NO"</formula>
    </cfRule>
  </conditionalFormatting>
  <conditionalFormatting sqref="C95:G96">
    <cfRule type="cellIs" dxfId="5" priority="7" operator="equal">
      <formula>"YES"</formula>
    </cfRule>
    <cfRule type="cellIs" dxfId="4" priority="8" operator="equal">
      <formula>"NO"</formula>
    </cfRule>
  </conditionalFormatting>
  <conditionalFormatting sqref="C99:G100">
    <cfRule type="cellIs" dxfId="3" priority="1" operator="equal">
      <formula>"YES"</formula>
    </cfRule>
    <cfRule type="cellIs" dxfId="2" priority="2" operator="equal">
      <formula>"NO"</formula>
    </cfRule>
  </conditionalFormatting>
  <conditionalFormatting sqref="C108:G109">
    <cfRule type="cellIs" dxfId="1" priority="3" operator="equal">
      <formula>"YES"</formula>
    </cfRule>
    <cfRule type="cellIs" dxfId="0" priority="4" operator="equal">
      <formula>"NO"</formula>
    </cfRule>
  </conditionalFormatting>
  <pageMargins left="0.70866141732283472" right="0.70866141732283472" top="0.74803149606299213" bottom="0.74803149606299213" header="0.31496062992125984" footer="0.31496062992125984"/>
  <pageSetup paperSize="9" scale="92" fitToWidth="0" fitToHeight="0" orientation="landscape" r:id="rId1"/>
  <rowBreaks count="7" manualBreakCount="7">
    <brk id="29" max="16383" man="1"/>
    <brk id="57" max="6" man="1"/>
    <brk id="89" max="6" man="1"/>
    <brk id="111" max="6" man="1"/>
    <brk id="148" max="6" man="1"/>
    <brk id="177" max="6" man="1"/>
    <brk id="196" max="16383" man="1"/>
  </rowBreaks>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1B9EB-8155-44F7-8AE5-AB98909C789D}">
  <sheetPr>
    <pageSetUpPr fitToPage="1"/>
  </sheetPr>
  <dimension ref="A1:E37"/>
  <sheetViews>
    <sheetView showGridLines="0" zoomScaleNormal="100" workbookViewId="0"/>
  </sheetViews>
  <sheetFormatPr defaultRowHeight="14.25" x14ac:dyDescent="0.2"/>
  <cols>
    <col min="1" max="1" width="52.625" customWidth="1"/>
    <col min="2" max="5" width="8.625" customWidth="1"/>
  </cols>
  <sheetData>
    <row r="1" spans="1:5" x14ac:dyDescent="0.2">
      <c r="A1" s="259" t="s">
        <v>137</v>
      </c>
    </row>
    <row r="2" spans="1:5" x14ac:dyDescent="0.2">
      <c r="A2" s="339" t="s">
        <v>138</v>
      </c>
      <c r="B2" s="339"/>
      <c r="C2" s="339"/>
      <c r="D2" s="339"/>
      <c r="E2" s="339"/>
    </row>
    <row r="3" spans="1:5" x14ac:dyDescent="0.2">
      <c r="A3" s="18"/>
      <c r="B3" s="18"/>
      <c r="C3" s="18"/>
      <c r="D3" s="18"/>
      <c r="E3" s="18"/>
    </row>
    <row r="4" spans="1:5" ht="9.75" customHeight="1" x14ac:dyDescent="0.2">
      <c r="A4" s="35"/>
      <c r="B4" s="9" t="s">
        <v>70</v>
      </c>
      <c r="C4" s="9"/>
      <c r="D4" s="9"/>
      <c r="E4" s="28" t="s">
        <v>71</v>
      </c>
    </row>
    <row r="5" spans="1:5" x14ac:dyDescent="0.2">
      <c r="A5" s="6"/>
      <c r="B5" s="9" t="s">
        <v>139</v>
      </c>
      <c r="C5" s="9" t="s">
        <v>140</v>
      </c>
      <c r="D5" s="9" t="s">
        <v>200</v>
      </c>
      <c r="E5" s="28" t="s">
        <v>139</v>
      </c>
    </row>
    <row r="6" spans="1:5" x14ac:dyDescent="0.2">
      <c r="A6" s="6"/>
      <c r="B6" s="9"/>
      <c r="C6" s="9"/>
      <c r="D6" s="9"/>
      <c r="E6" s="28"/>
    </row>
    <row r="7" spans="1:5" x14ac:dyDescent="0.2">
      <c r="A7" s="54" t="s">
        <v>362</v>
      </c>
      <c r="B7" s="92"/>
      <c r="C7" s="92"/>
      <c r="D7" s="92"/>
      <c r="E7" s="93"/>
    </row>
    <row r="8" spans="1:5" x14ac:dyDescent="0.2">
      <c r="A8" s="49" t="s">
        <v>361</v>
      </c>
      <c r="B8" s="90">
        <v>1902.06</v>
      </c>
      <c r="C8" s="88">
        <v>2.5</v>
      </c>
      <c r="D8" s="177">
        <v>47.55</v>
      </c>
      <c r="E8" s="94">
        <v>1949.61</v>
      </c>
    </row>
    <row r="9" spans="1:5" x14ac:dyDescent="0.2">
      <c r="A9" s="49" t="s">
        <v>363</v>
      </c>
      <c r="B9" s="90">
        <v>1868.39</v>
      </c>
      <c r="C9" s="88">
        <v>2.5</v>
      </c>
      <c r="D9" s="88">
        <v>46.73</v>
      </c>
      <c r="E9" s="94">
        <v>1915.12</v>
      </c>
    </row>
    <row r="10" spans="1:5" x14ac:dyDescent="0.2">
      <c r="A10" s="82" t="s">
        <v>95</v>
      </c>
      <c r="B10" s="91">
        <v>3770.45</v>
      </c>
      <c r="C10" s="89">
        <v>2.5</v>
      </c>
      <c r="D10" s="89">
        <v>94.28</v>
      </c>
      <c r="E10" s="95">
        <v>3864.73</v>
      </c>
    </row>
    <row r="11" spans="1:5" x14ac:dyDescent="0.2">
      <c r="A11" s="60" t="s">
        <v>364</v>
      </c>
      <c r="B11" s="92"/>
      <c r="C11" s="92"/>
      <c r="D11" s="92"/>
      <c r="E11" s="93"/>
    </row>
    <row r="12" spans="1:5" x14ac:dyDescent="0.2">
      <c r="A12" s="49" t="s">
        <v>365</v>
      </c>
      <c r="B12" s="177" t="s">
        <v>142</v>
      </c>
      <c r="C12" s="224" t="s">
        <v>142</v>
      </c>
      <c r="D12" s="177" t="s">
        <v>142</v>
      </c>
      <c r="E12" s="96" t="s">
        <v>142</v>
      </c>
    </row>
    <row r="13" spans="1:5" x14ac:dyDescent="0.2">
      <c r="A13" s="49" t="s">
        <v>366</v>
      </c>
      <c r="B13" s="90">
        <v>1198.08</v>
      </c>
      <c r="C13" s="292">
        <v>-16.3</v>
      </c>
      <c r="D13" s="289">
        <v>-195.84</v>
      </c>
      <c r="E13" s="94">
        <v>1002.24</v>
      </c>
    </row>
    <row r="14" spans="1:5" x14ac:dyDescent="0.2">
      <c r="A14" s="82" t="s">
        <v>95</v>
      </c>
      <c r="B14" s="91">
        <v>1198.08</v>
      </c>
      <c r="C14" s="293">
        <v>-16.3</v>
      </c>
      <c r="D14" s="291">
        <v>-195.84</v>
      </c>
      <c r="E14" s="95">
        <v>1002.24</v>
      </c>
    </row>
    <row r="15" spans="1:5" x14ac:dyDescent="0.2">
      <c r="A15" s="54" t="s">
        <v>367</v>
      </c>
      <c r="B15" s="9"/>
      <c r="C15" s="9"/>
      <c r="D15" s="9"/>
      <c r="E15" s="28"/>
    </row>
    <row r="16" spans="1:5" x14ac:dyDescent="0.2">
      <c r="A16" s="49" t="s">
        <v>241</v>
      </c>
      <c r="B16" s="88">
        <v>447.56</v>
      </c>
      <c r="C16" s="88">
        <v>3.9</v>
      </c>
      <c r="D16" s="177">
        <v>17.28</v>
      </c>
      <c r="E16" s="94">
        <v>464.84</v>
      </c>
    </row>
    <row r="17" spans="1:5" x14ac:dyDescent="0.2">
      <c r="A17" s="49" t="s">
        <v>242</v>
      </c>
      <c r="B17" s="177">
        <v>93.7</v>
      </c>
      <c r="C17" s="88">
        <v>2.9</v>
      </c>
      <c r="D17" s="177">
        <v>2.7</v>
      </c>
      <c r="E17" s="94">
        <v>96.4</v>
      </c>
    </row>
    <row r="18" spans="1:5" x14ac:dyDescent="0.2">
      <c r="A18" s="49" t="s">
        <v>141</v>
      </c>
      <c r="B18" s="177">
        <v>8.25</v>
      </c>
      <c r="C18" s="88">
        <v>15.2</v>
      </c>
      <c r="D18" s="88">
        <v>1.25</v>
      </c>
      <c r="E18" s="94">
        <v>9.5</v>
      </c>
    </row>
    <row r="19" spans="1:5" x14ac:dyDescent="0.2">
      <c r="A19" s="49" t="s">
        <v>143</v>
      </c>
      <c r="B19" s="177">
        <v>446.77</v>
      </c>
      <c r="C19" s="88">
        <v>2.7</v>
      </c>
      <c r="D19" s="88">
        <v>12.11</v>
      </c>
      <c r="E19" s="94">
        <v>458.88</v>
      </c>
    </row>
    <row r="20" spans="1:5" x14ac:dyDescent="0.2">
      <c r="A20" s="82" t="s">
        <v>95</v>
      </c>
      <c r="B20" s="89">
        <v>996.28</v>
      </c>
      <c r="C20" s="89">
        <v>3.3</v>
      </c>
      <c r="D20" s="228">
        <v>33.340000000000003</v>
      </c>
      <c r="E20" s="95">
        <v>1029.6199999999999</v>
      </c>
    </row>
    <row r="21" spans="1:5" x14ac:dyDescent="0.2">
      <c r="A21" s="60" t="s">
        <v>368</v>
      </c>
      <c r="B21" s="88">
        <v>321.93</v>
      </c>
      <c r="C21" s="224">
        <v>5</v>
      </c>
      <c r="D21" s="177">
        <v>16.100000000000001</v>
      </c>
      <c r="E21" s="94">
        <v>338.03</v>
      </c>
    </row>
    <row r="22" spans="1:5" x14ac:dyDescent="0.2">
      <c r="A22" s="60" t="s">
        <v>369</v>
      </c>
      <c r="B22" s="9"/>
      <c r="C22" s="9"/>
      <c r="D22" s="9"/>
      <c r="E22" s="28"/>
    </row>
    <row r="23" spans="1:5" x14ac:dyDescent="0.2">
      <c r="A23" s="49" t="s">
        <v>370</v>
      </c>
      <c r="B23" s="177">
        <v>284.93</v>
      </c>
      <c r="C23" s="88" t="s">
        <v>142</v>
      </c>
      <c r="D23" s="88" t="s">
        <v>142</v>
      </c>
      <c r="E23" s="185">
        <v>284.93</v>
      </c>
    </row>
    <row r="24" spans="1:5" x14ac:dyDescent="0.2">
      <c r="A24" s="49" t="s">
        <v>144</v>
      </c>
      <c r="B24" s="88">
        <v>45.89</v>
      </c>
      <c r="C24" s="88" t="s">
        <v>142</v>
      </c>
      <c r="D24" s="88" t="s">
        <v>142</v>
      </c>
      <c r="E24" s="96">
        <v>45.89</v>
      </c>
    </row>
    <row r="25" spans="1:5" x14ac:dyDescent="0.2">
      <c r="A25" s="82" t="s">
        <v>95</v>
      </c>
      <c r="B25" s="89">
        <v>330.82</v>
      </c>
      <c r="C25" s="88" t="s">
        <v>142</v>
      </c>
      <c r="D25" s="89" t="s">
        <v>142</v>
      </c>
      <c r="E25" s="97">
        <v>330.82</v>
      </c>
    </row>
    <row r="26" spans="1:5" x14ac:dyDescent="0.2">
      <c r="A26" s="60" t="s">
        <v>243</v>
      </c>
      <c r="B26" s="178">
        <v>6617.56</v>
      </c>
      <c r="C26" s="288">
        <v>-0.8</v>
      </c>
      <c r="D26" s="287">
        <v>-52.12</v>
      </c>
      <c r="E26" s="179">
        <v>6565.44</v>
      </c>
    </row>
    <row r="27" spans="1:5" ht="0.95" customHeight="1" x14ac:dyDescent="0.2">
      <c r="A27" s="7"/>
      <c r="B27" s="8"/>
      <c r="C27" s="8"/>
      <c r="D27" s="8"/>
      <c r="E27" s="8"/>
    </row>
    <row r="28" spans="1:5" x14ac:dyDescent="0.2">
      <c r="A28" s="200" t="s">
        <v>371</v>
      </c>
      <c r="B28" s="73"/>
      <c r="C28" s="73"/>
      <c r="D28" s="73"/>
      <c r="E28" s="73"/>
    </row>
    <row r="29" spans="1:5" x14ac:dyDescent="0.2">
      <c r="A29" s="333" t="s">
        <v>392</v>
      </c>
      <c r="B29" s="333"/>
      <c r="C29" s="333"/>
      <c r="D29" s="333"/>
      <c r="E29" s="333"/>
    </row>
    <row r="30" spans="1:5" x14ac:dyDescent="0.2">
      <c r="A30" s="335" t="s">
        <v>372</v>
      </c>
      <c r="B30" s="335"/>
      <c r="C30" s="335"/>
      <c r="D30" s="335"/>
      <c r="E30" s="335"/>
    </row>
    <row r="31" spans="1:5" x14ac:dyDescent="0.2">
      <c r="A31" s="333" t="s">
        <v>373</v>
      </c>
      <c r="B31" s="333"/>
      <c r="C31" s="333"/>
      <c r="D31" s="333"/>
      <c r="E31" s="333"/>
    </row>
    <row r="32" spans="1:5" ht="22.9" customHeight="1" x14ac:dyDescent="0.2">
      <c r="A32" s="333" t="s">
        <v>374</v>
      </c>
      <c r="B32" s="333"/>
      <c r="C32" s="333"/>
      <c r="D32" s="333"/>
      <c r="E32" s="333"/>
    </row>
    <row r="33" spans="1:5" ht="32.450000000000003" customHeight="1" x14ac:dyDescent="0.2">
      <c r="A33" s="333" t="s">
        <v>393</v>
      </c>
      <c r="B33" s="333"/>
      <c r="C33" s="333"/>
      <c r="D33" s="333"/>
      <c r="E33" s="333"/>
    </row>
    <row r="34" spans="1:5" ht="24.6" customHeight="1" x14ac:dyDescent="0.2">
      <c r="A34" s="333" t="s">
        <v>375</v>
      </c>
      <c r="B34" s="333"/>
      <c r="C34" s="333"/>
      <c r="D34" s="333"/>
      <c r="E34" s="333"/>
    </row>
    <row r="35" spans="1:5" ht="33" customHeight="1" x14ac:dyDescent="0.2">
      <c r="A35" s="333" t="s">
        <v>394</v>
      </c>
      <c r="B35" s="333"/>
      <c r="C35" s="333"/>
      <c r="D35" s="333"/>
      <c r="E35" s="333"/>
    </row>
    <row r="36" spans="1:5" ht="40.9" customHeight="1" x14ac:dyDescent="0.2">
      <c r="A36" s="338" t="s">
        <v>395</v>
      </c>
      <c r="B36" s="338"/>
      <c r="C36" s="338"/>
      <c r="D36" s="338"/>
      <c r="E36" s="338"/>
    </row>
    <row r="37" spans="1:5" x14ac:dyDescent="0.2">
      <c r="A37" s="84" t="s">
        <v>66</v>
      </c>
    </row>
  </sheetData>
  <mergeCells count="9">
    <mergeCell ref="A33:E33"/>
    <mergeCell ref="A34:E34"/>
    <mergeCell ref="A35:E35"/>
    <mergeCell ref="A36:E36"/>
    <mergeCell ref="A2:E2"/>
    <mergeCell ref="A29:E29"/>
    <mergeCell ref="A30:E30"/>
    <mergeCell ref="A31:E31"/>
    <mergeCell ref="A32:E32"/>
  </mergeCell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D023C-F97D-4795-9CEB-90EF39CCBF5B}">
  <dimension ref="A1:M47"/>
  <sheetViews>
    <sheetView showGridLines="0" zoomScaleNormal="100" workbookViewId="0"/>
  </sheetViews>
  <sheetFormatPr defaultColWidth="17.375" defaultRowHeight="12.75" x14ac:dyDescent="0.2"/>
  <cols>
    <col min="1" max="1" width="18.5" style="83" customWidth="1"/>
    <col min="2" max="2" width="11.875" style="83" customWidth="1"/>
    <col min="3" max="13" width="7.25" style="83" customWidth="1"/>
    <col min="14" max="16384" width="17.375" style="83"/>
  </cols>
  <sheetData>
    <row r="1" spans="1:8" x14ac:dyDescent="0.2">
      <c r="A1" s="12" t="s">
        <v>37</v>
      </c>
    </row>
    <row r="3" spans="1:8" ht="14.25" x14ac:dyDescent="0.2">
      <c r="A3" s="161" t="s">
        <v>207</v>
      </c>
      <c r="B3" s="161"/>
      <c r="C3" s="161"/>
      <c r="D3" s="161"/>
      <c r="E3" s="161"/>
      <c r="F3" s="161"/>
      <c r="G3" s="161"/>
      <c r="H3" s="161"/>
    </row>
    <row r="4" spans="1:8" x14ac:dyDescent="0.2">
      <c r="G4" s="107"/>
    </row>
    <row r="5" spans="1:8" ht="14.25" x14ac:dyDescent="0.2">
      <c r="A5"/>
      <c r="G5" s="107"/>
    </row>
    <row r="6" spans="1:8" x14ac:dyDescent="0.2">
      <c r="G6" s="107"/>
    </row>
    <row r="7" spans="1:8" x14ac:dyDescent="0.2">
      <c r="G7" s="107"/>
    </row>
    <row r="8" spans="1:8" x14ac:dyDescent="0.2">
      <c r="G8" s="107"/>
    </row>
    <row r="9" spans="1:8" x14ac:dyDescent="0.2">
      <c r="G9" s="107"/>
    </row>
    <row r="10" spans="1:8" x14ac:dyDescent="0.2">
      <c r="G10" s="107"/>
    </row>
    <row r="25" spans="1:13" ht="19.5" customHeight="1" x14ac:dyDescent="0.2">
      <c r="A25" s="340" t="s">
        <v>376</v>
      </c>
      <c r="B25" s="340"/>
      <c r="C25" s="340"/>
      <c r="D25" s="340"/>
      <c r="E25" s="340"/>
      <c r="F25" s="340"/>
      <c r="G25" s="340"/>
      <c r="H25" s="340"/>
    </row>
    <row r="26" spans="1:13" x14ac:dyDescent="0.2">
      <c r="B26" s="162"/>
    </row>
    <row r="27" spans="1:13" x14ac:dyDescent="0.2">
      <c r="A27" s="300" t="s">
        <v>190</v>
      </c>
      <c r="B27" s="300"/>
      <c r="C27" s="12"/>
      <c r="D27" s="12"/>
      <c r="E27" s="12"/>
      <c r="F27" s="12"/>
      <c r="G27" s="12"/>
      <c r="H27" s="12"/>
      <c r="I27" s="12"/>
      <c r="J27" s="12"/>
      <c r="K27" s="12"/>
      <c r="L27" s="12"/>
      <c r="M27" s="12"/>
    </row>
    <row r="28" spans="1:13" ht="22.5" x14ac:dyDescent="0.2">
      <c r="A28" s="62" t="s">
        <v>413</v>
      </c>
      <c r="B28" s="301" t="s">
        <v>206</v>
      </c>
    </row>
    <row r="29" spans="1:13" x14ac:dyDescent="0.2">
      <c r="A29" s="62" t="s">
        <v>405</v>
      </c>
      <c r="B29" s="302">
        <v>3519</v>
      </c>
      <c r="D29" s="303"/>
    </row>
    <row r="30" spans="1:13" x14ac:dyDescent="0.2">
      <c r="A30" s="62" t="s">
        <v>406</v>
      </c>
      <c r="B30" s="302">
        <v>3613</v>
      </c>
      <c r="D30" s="303"/>
    </row>
    <row r="31" spans="1:13" x14ac:dyDescent="0.2">
      <c r="A31" s="62" t="s">
        <v>407</v>
      </c>
      <c r="B31" s="302">
        <v>4022</v>
      </c>
      <c r="D31" s="303"/>
    </row>
    <row r="32" spans="1:13" x14ac:dyDescent="0.2">
      <c r="A32" s="62" t="s">
        <v>408</v>
      </c>
      <c r="B32" s="302">
        <v>4428</v>
      </c>
      <c r="D32" s="303"/>
    </row>
    <row r="33" spans="1:4" x14ac:dyDescent="0.2">
      <c r="A33" s="62" t="s">
        <v>409</v>
      </c>
      <c r="B33" s="302">
        <v>4674</v>
      </c>
      <c r="D33" s="303"/>
    </row>
    <row r="34" spans="1:4" x14ac:dyDescent="0.2">
      <c r="A34" s="62" t="s">
        <v>410</v>
      </c>
      <c r="B34" s="302">
        <v>4749</v>
      </c>
      <c r="D34" s="303"/>
    </row>
    <row r="35" spans="1:4" x14ac:dyDescent="0.2">
      <c r="A35" s="62" t="s">
        <v>411</v>
      </c>
      <c r="B35" s="302">
        <v>5004</v>
      </c>
      <c r="D35" s="303"/>
    </row>
    <row r="36" spans="1:4" x14ac:dyDescent="0.2">
      <c r="A36" s="62" t="s">
        <v>412</v>
      </c>
      <c r="B36" s="302">
        <v>5225</v>
      </c>
      <c r="D36" s="303"/>
    </row>
    <row r="37" spans="1:4" x14ac:dyDescent="0.2">
      <c r="A37" s="62" t="s">
        <v>191</v>
      </c>
      <c r="B37" s="302">
        <v>5412</v>
      </c>
      <c r="D37" s="303"/>
    </row>
    <row r="38" spans="1:4" x14ac:dyDescent="0.2">
      <c r="A38" s="62" t="s">
        <v>192</v>
      </c>
      <c r="B38" s="302">
        <v>5660</v>
      </c>
      <c r="D38" s="303"/>
    </row>
    <row r="39" spans="1:4" x14ac:dyDescent="0.2">
      <c r="A39" s="62" t="s">
        <v>193</v>
      </c>
      <c r="B39" s="302">
        <v>6100</v>
      </c>
      <c r="D39" s="303"/>
    </row>
    <row r="40" spans="1:4" x14ac:dyDescent="0.2">
      <c r="A40" s="62" t="s">
        <v>194</v>
      </c>
      <c r="B40" s="302">
        <v>6327</v>
      </c>
      <c r="D40" s="303"/>
    </row>
    <row r="41" spans="1:4" x14ac:dyDescent="0.2">
      <c r="A41" s="62" t="s">
        <v>181</v>
      </c>
      <c r="B41" s="302">
        <v>6395</v>
      </c>
      <c r="D41" s="303"/>
    </row>
    <row r="42" spans="1:4" x14ac:dyDescent="0.2">
      <c r="A42" s="62" t="s">
        <v>182</v>
      </c>
      <c r="B42" s="302">
        <v>6298</v>
      </c>
      <c r="D42" s="303"/>
    </row>
    <row r="43" spans="1:4" x14ac:dyDescent="0.2">
      <c r="A43" s="62" t="s">
        <v>40</v>
      </c>
      <c r="B43" s="302">
        <v>6382</v>
      </c>
      <c r="D43" s="303"/>
    </row>
    <row r="44" spans="1:4" x14ac:dyDescent="0.2">
      <c r="A44" s="62" t="s">
        <v>41</v>
      </c>
      <c r="B44" s="302">
        <v>6537</v>
      </c>
      <c r="D44" s="303"/>
    </row>
    <row r="45" spans="1:4" x14ac:dyDescent="0.2">
      <c r="A45" s="62" t="s">
        <v>69</v>
      </c>
      <c r="B45" s="302">
        <v>6691</v>
      </c>
      <c r="D45" s="303"/>
    </row>
    <row r="46" spans="1:4" x14ac:dyDescent="0.2">
      <c r="A46" s="62" t="s">
        <v>70</v>
      </c>
      <c r="B46" s="302">
        <v>6583</v>
      </c>
      <c r="D46" s="303"/>
    </row>
    <row r="47" spans="1:4" x14ac:dyDescent="0.2">
      <c r="A47" s="62" t="s">
        <v>71</v>
      </c>
      <c r="B47" s="302">
        <v>6565</v>
      </c>
      <c r="D47" s="303"/>
    </row>
  </sheetData>
  <mergeCells count="1">
    <mergeCell ref="A25:H25"/>
  </mergeCells>
  <phoneticPr fontId="17" type="noConversion"/>
  <pageMargins left="0.7" right="0.7" top="0.75" bottom="0.75" header="0.3" footer="0.3"/>
  <pageSetup paperSize="9" scale="9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tity xmlns="34ae2a7b-e95b-45e3-bd91-5367645ac781" xsi:nil="true"/>
    <lcf76f155ced4ddcb4097134ff3c332f xmlns="34ae2a7b-e95b-45e3-bd91-5367645ac781">
      <Terms xmlns="http://schemas.microsoft.com/office/infopath/2007/PartnerControls"/>
    </lcf76f155ced4ddcb4097134ff3c332f>
    <TaxCatchAll xmlns="158c328b-dc36-4df1-98d2-e803fa53884b" xsi:nil="true"/>
    <Status xmlns="34ae2a7b-e95b-45e3-bd91-5367645ac781" xsi:nil="true"/>
    <StatusofAgenda xmlns="34ae2a7b-e95b-45e3-bd91-5367645ac781">true</StatusofAgenda>
    <StatusofAgendaDARFT xmlns="34ae2a7b-e95b-45e3-bd91-5367645ac7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530B10CBE4CB478227A39B34C5C0EE" ma:contentTypeVersion="18" ma:contentTypeDescription="Create a new document." ma:contentTypeScope="" ma:versionID="1573cd5c02c52292dcdb0768d531d38c">
  <xsd:schema xmlns:xsd="http://www.w3.org/2001/XMLSchema" xmlns:xs="http://www.w3.org/2001/XMLSchema" xmlns:p="http://schemas.microsoft.com/office/2006/metadata/properties" xmlns:ns2="34ae2a7b-e95b-45e3-bd91-5367645ac781" xmlns:ns3="158c328b-dc36-4df1-98d2-e803fa53884b" targetNamespace="http://schemas.microsoft.com/office/2006/metadata/properties" ma:root="true" ma:fieldsID="2a8c4e658fca698e4d73f5142493c96e" ns2:_="" ns3:_="">
    <xsd:import namespace="34ae2a7b-e95b-45e3-bd91-5367645ac781"/>
    <xsd:import namespace="158c328b-dc36-4df1-98d2-e803fa5388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Status" minOccurs="0"/>
                <xsd:element ref="ns2:StatusofAgenda" minOccurs="0"/>
                <xsd:element ref="ns2:StatusofAgendaDARFT"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Entity"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ae2a7b-e95b-45e3-bd91-5367645ac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Status" ma:index="13" nillable="true" ma:displayName="Status " ma:format="Dropdown" ma:internalName="Status">
      <xsd:simpleType>
        <xsd:restriction base="dms:Choice">
          <xsd:enumeration value="Cleared by Director / Assistant Director?"/>
          <xsd:enumeration value="Cleared by AUT?"/>
          <xsd:enumeration value="Sent to Agency? "/>
        </xsd:restriction>
      </xsd:simpleType>
    </xsd:element>
    <xsd:element name="StatusofAgenda" ma:index="14" nillable="true" ma:displayName="Status of Agenda " ma:default="1" ma:format="Dropdown" ma:internalName="StatusofAgenda">
      <xsd:simpleType>
        <xsd:restriction base="dms:Boolean"/>
      </xsd:simpleType>
    </xsd:element>
    <xsd:element name="StatusofAgendaDARFT" ma:index="15" nillable="true" ma:displayName="Status of Agenda DARFT" ma:format="Dropdown" ma:internalName="StatusofAgendaDARFT">
      <xsd:simpleType>
        <xsd:restriction base="dms:Choice">
          <xsd:enumeration value="Prepare"/>
          <xsd:enumeration value="Consult"/>
          <xsd:enumeration value="Finalised"/>
        </xsd:restrictio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Entity" ma:index="24" nillable="true" ma:displayName="Entity" ma:format="Dropdown" ma:internalName="Entity">
      <xsd:simpleType>
        <xsd:restriction base="dms:Text">
          <xsd:maxLength value="255"/>
        </xsd:restrictio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8c328b-dc36-4df1-98d2-e803fa5388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ead481fa-cc44-4275-8064-bf2146531658}" ma:internalName="TaxCatchAll" ma:showField="CatchAllData" ma:web="158c328b-dc36-4df1-98d2-e803fa5388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AE22F-A208-4412-8791-ECA324F478FE}">
  <ds:schemaRefs>
    <ds:schemaRef ds:uri="http://schemas.microsoft.com/sharepoint/v3/contenttype/forms"/>
  </ds:schemaRefs>
</ds:datastoreItem>
</file>

<file path=customXml/itemProps2.xml><?xml version="1.0" encoding="utf-8"?>
<ds:datastoreItem xmlns:ds="http://schemas.openxmlformats.org/officeDocument/2006/customXml" ds:itemID="{1E85BA45-B629-4A5D-9408-AC8615107257}">
  <ds:schemaRefs>
    <ds:schemaRef ds:uri="34ae2a7b-e95b-45e3-bd91-5367645ac78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158c328b-dc36-4df1-98d2-e803fa53884b"/>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9CE84856-AB98-4720-912E-F7C2C8A4E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ae2a7b-e95b-45e3-bd91-5367645ac781"/>
    <ds:schemaRef ds:uri="158c328b-dc36-4df1-98d2-e803fa53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Sheet3</vt:lpstr>
      <vt:lpstr>Table 8.1</vt:lpstr>
      <vt:lpstr>Table 8.2</vt:lpstr>
      <vt:lpstr>Table 8.3</vt:lpstr>
      <vt:lpstr>Table 8.4</vt:lpstr>
      <vt:lpstr>Table 8.5</vt:lpstr>
      <vt:lpstr>Table 8.6</vt:lpstr>
      <vt:lpstr>Table 8.7</vt:lpstr>
      <vt:lpstr>Figure 8.1</vt:lpstr>
      <vt:lpstr>Table 8.8</vt:lpstr>
      <vt:lpstr>Table 8.9</vt:lpstr>
      <vt:lpstr>Table 8.10</vt:lpstr>
      <vt:lpstr>Sheet3!Print_Area</vt:lpstr>
      <vt:lpstr>'Table 8.1'!Print_Area</vt:lpstr>
      <vt:lpstr>'Table 8.2'!Print_Area</vt:lpstr>
      <vt:lpstr>'Table 8.6'!Print_Area</vt:lpstr>
      <vt:lpstr>'Table 8.2'!Print_Titles</vt:lpstr>
      <vt:lpstr>'Table 8.6'!Print_Titles</vt:lpstr>
    </vt:vector>
  </TitlesOfParts>
  <Manager/>
  <Company>Department of Treasury 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2025-26 Budget Paper 3 Appendix 8 - Public Corporations and Major Tariffs Fees and Charges</dc:title>
  <dc:subject>2025-26 Budget</dc:subject>
  <dc:creator>Department of Treasury WA</dc:creator>
  <cp:keywords>2025-26 Budget Paper 3 Appendix 8 - Public Corporations and Major Tariffs Fees and Charges</cp:keywords>
  <dc:description/>
  <cp:lastModifiedBy>Kapema, Yande</cp:lastModifiedBy>
  <cp:revision/>
  <cp:lastPrinted>2025-06-17T03:37:54Z</cp:lastPrinted>
  <dcterms:created xsi:type="dcterms:W3CDTF">2014-04-22T23:47:31Z</dcterms:created>
  <dcterms:modified xsi:type="dcterms:W3CDTF">2025-06-17T07:59:16Z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0x01010034530B10CBE4CB478227A39B34C5C0EE</vt:lpwstr>
  </property>
  <property fmtid="{D5CDD505-2E9C-101B-9397-08002B2CF9AE}" pid="3" name="MediaServiceImageTags">
    <vt:lpwstr/>
  </property>
</Properties>
</file>